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грузка 2024-2025\Учебные планы для сайта\"/>
    </mc:Choice>
  </mc:AlternateContent>
  <bookViews>
    <workbookView xWindow="-120" yWindow="-120" windowWidth="20730" windowHeight="11160"/>
  </bookViews>
  <sheets>
    <sheet name="с 01.09.24 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4" l="1"/>
  <c r="D33" i="4" l="1"/>
  <c r="F33" i="4"/>
  <c r="G99" i="4"/>
  <c r="G33" i="4"/>
  <c r="G82" i="4"/>
  <c r="G78" i="4"/>
  <c r="G69" i="4"/>
  <c r="G46" i="4"/>
  <c r="G34" i="4"/>
  <c r="G21" i="4"/>
  <c r="F87" i="4" l="1"/>
  <c r="N82" i="4"/>
  <c r="M78" i="4"/>
  <c r="F78" i="4"/>
  <c r="N69" i="4"/>
  <c r="F69" i="4"/>
  <c r="G66" i="4"/>
  <c r="F66" i="4"/>
  <c r="N66" i="4" s="1"/>
  <c r="M60" i="4"/>
  <c r="L60" i="4"/>
  <c r="L33" i="4" s="1"/>
  <c r="G60" i="4"/>
  <c r="F60" i="4"/>
  <c r="M46" i="4"/>
  <c r="L46" i="4"/>
  <c r="K46" i="4"/>
  <c r="J46" i="4"/>
  <c r="F46" i="4"/>
  <c r="J34" i="4"/>
  <c r="F34" i="4"/>
  <c r="D34" i="4"/>
  <c r="P33" i="4"/>
  <c r="O33" i="4"/>
  <c r="M33" i="4"/>
  <c r="K33" i="4"/>
  <c r="J33" i="4"/>
  <c r="I33" i="4"/>
  <c r="H33" i="4"/>
  <c r="E33" i="4"/>
  <c r="D32" i="4"/>
  <c r="J21" i="4"/>
  <c r="I21" i="4"/>
  <c r="F21" i="4"/>
  <c r="M12" i="4"/>
  <c r="M88" i="4" s="1"/>
  <c r="L12" i="4"/>
  <c r="L88" i="4" s="1"/>
  <c r="K12" i="4"/>
  <c r="K88" i="4" s="1"/>
  <c r="J12" i="4"/>
  <c r="J88" i="4" s="1"/>
  <c r="I12" i="4"/>
  <c r="I88" i="4" s="1"/>
  <c r="G12" i="4"/>
  <c r="F12" i="4"/>
  <c r="F88" i="4" s="1"/>
  <c r="N88" i="4" l="1"/>
  <c r="N33" i="4"/>
  <c r="D12" i="4"/>
</calcChain>
</file>

<file path=xl/sharedStrings.xml><?xml version="1.0" encoding="utf-8"?>
<sst xmlns="http://schemas.openxmlformats.org/spreadsheetml/2006/main" count="221" uniqueCount="164">
  <si>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</si>
  <si>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</si>
  <si>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</si>
  <si>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</si>
  <si>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(час. в семестр)</t>
  </si>
  <si>
    <t>Обязательная</t>
  </si>
  <si>
    <t>I курс</t>
  </si>
  <si>
    <t>II курс</t>
  </si>
  <si>
    <t>III курс</t>
  </si>
  <si>
    <t>всего занятий</t>
  </si>
  <si>
    <t xml:space="preserve">в т. ч. </t>
  </si>
  <si>
    <t>лаб. и практ. занятий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</si>
  <si>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</si>
  <si>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</si>
  <si>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</si>
  <si>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</si>
  <si>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</si>
  <si>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</si>
  <si>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</si>
  <si>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Дз</t>
  </si>
  <si>
    <t>Физическая культура</t>
  </si>
  <si>
    <t>З</t>
  </si>
  <si>
    <t>ОП.00</t>
  </si>
  <si>
    <t>ОП.01</t>
  </si>
  <si>
    <t>Здоровый человек и его окружение</t>
  </si>
  <si>
    <t>ОП.02</t>
  </si>
  <si>
    <t>Психология</t>
  </si>
  <si>
    <t>ОП.03</t>
  </si>
  <si>
    <t>ОП.04</t>
  </si>
  <si>
    <t>Фармакология</t>
  </si>
  <si>
    <t>ОП.05</t>
  </si>
  <si>
    <t>Генетика человека с основами медицинской генетики</t>
  </si>
  <si>
    <t>Э</t>
  </si>
  <si>
    <t>ОП.06</t>
  </si>
  <si>
    <t>Гигиена и экология человека</t>
  </si>
  <si>
    <t>ОП.07</t>
  </si>
  <si>
    <t>Основы латинского языка с медицинской терминологией</t>
  </si>
  <si>
    <t>ОП.08</t>
  </si>
  <si>
    <t>Основы патологии</t>
  </si>
  <si>
    <t>Эк</t>
  </si>
  <si>
    <t>ОП.09</t>
  </si>
  <si>
    <t>Основы микробиологии и иммунологии</t>
  </si>
  <si>
    <t>ОП.10</t>
  </si>
  <si>
    <t>Безопасность жизнедеятельности</t>
  </si>
  <si>
    <t>ОП.11</t>
  </si>
  <si>
    <t>Правовое обеспечение профессиональной деятельности</t>
  </si>
  <si>
    <t>ПМ.01</t>
  </si>
  <si>
    <t>МДК.01.01</t>
  </si>
  <si>
    <t>ПМ.02</t>
  </si>
  <si>
    <t>ПМ.03</t>
  </si>
  <si>
    <t>ПМ.04</t>
  </si>
  <si>
    <t>Профилактика заболеваний и санитарно-гигиеническое образование населения</t>
  </si>
  <si>
    <t>ПМ.05</t>
  </si>
  <si>
    <t>ПП.05</t>
  </si>
  <si>
    <t>ПМ.06</t>
  </si>
  <si>
    <t>ПП.06</t>
  </si>
  <si>
    <t>Безопасная среда для пациента и персонала</t>
  </si>
  <si>
    <t>ПДП</t>
  </si>
  <si>
    <t>ГИА</t>
  </si>
  <si>
    <t>учебной практики</t>
  </si>
  <si>
    <t>2н</t>
  </si>
  <si>
    <t>производств. практики</t>
  </si>
  <si>
    <t>4н</t>
  </si>
  <si>
    <t>преддипломн. практики</t>
  </si>
  <si>
    <t>экзаменов (в т. ч. экзаменов (квалификационных))</t>
  </si>
  <si>
    <t>дифф. зачетов</t>
  </si>
  <si>
    <t>зачетов</t>
  </si>
  <si>
    <t>МДК.01.02</t>
  </si>
  <si>
    <t>Учебная практика</t>
  </si>
  <si>
    <t>Промежуточная аттестация</t>
  </si>
  <si>
    <t>ПП.00</t>
  </si>
  <si>
    <t>Русский язык и культура речи</t>
  </si>
  <si>
    <t>кЭ</t>
  </si>
  <si>
    <t>курсовые работы</t>
  </si>
  <si>
    <t>СГ.01</t>
  </si>
  <si>
    <t>История России</t>
  </si>
  <si>
    <t>СГ.02</t>
  </si>
  <si>
    <t>Иностранный язык в профессиональной деятельности</t>
  </si>
  <si>
    <t>СГ.03</t>
  </si>
  <si>
    <t>СГ.04</t>
  </si>
  <si>
    <t>СГ.05</t>
  </si>
  <si>
    <t>Основы бережливого производства</t>
  </si>
  <si>
    <t>СГ.06</t>
  </si>
  <si>
    <t>Основы финансовой грамотности</t>
  </si>
  <si>
    <t>СГ.07</t>
  </si>
  <si>
    <t>СГ.08</t>
  </si>
  <si>
    <t>Духовные основы христианского милосердия</t>
  </si>
  <si>
    <t>Осуществление профессионального ухода за пациентами</t>
  </si>
  <si>
    <t>ПА</t>
  </si>
  <si>
    <t>УП.01.01</t>
  </si>
  <si>
    <t>Сестринский уход за пациентом, в том числе по профилю «акушерское дело»</t>
  </si>
  <si>
    <t>01.02.01 технология оказания простых медицинских услуг</t>
  </si>
  <si>
    <t>УП.01.02</t>
  </si>
  <si>
    <t>Учебная практика раздел 01.02.01</t>
  </si>
  <si>
    <t>Технология оказания простых медицинских услуг</t>
  </si>
  <si>
    <t>ПП.01</t>
  </si>
  <si>
    <t>МДК 02.01</t>
  </si>
  <si>
    <t>Пропедевтика</t>
  </si>
  <si>
    <t>УП.02.01</t>
  </si>
  <si>
    <t>МДК 02.02</t>
  </si>
  <si>
    <t>Лечебно-диагностическая деятельность в терапии</t>
  </si>
  <si>
    <t>Лечебно-диагностическая деятельность в хирургии</t>
  </si>
  <si>
    <t>МДК 02.03</t>
  </si>
  <si>
    <t>МДК 02.04</t>
  </si>
  <si>
    <t>МДК 02.05</t>
  </si>
  <si>
    <t>МДК 02.06</t>
  </si>
  <si>
    <t>Лечебно-диагностическая деятельность в педиатрии</t>
  </si>
  <si>
    <t>Лечебно-диагностическая деятельность в акушерстве и гинекологии</t>
  </si>
  <si>
    <t>Лечебно-диагностическая деятельность в инфекции</t>
  </si>
  <si>
    <t>МДК 02.07</t>
  </si>
  <si>
    <t>Лечебно-диагностическая деятельность в неврологии и психиатрии</t>
  </si>
  <si>
    <t>МДК 02.08</t>
  </si>
  <si>
    <t>Лечебно-диагностическая деятельность при различных заболеваниях и состояниях</t>
  </si>
  <si>
    <t xml:space="preserve">раздел 02.08.01 лечебно-диагностическая деятельность при кожно-венерологических заболеваниях </t>
  </si>
  <si>
    <t xml:space="preserve">раздел 02.08.02 лечебно-диагностическая деятельность офтольмологии </t>
  </si>
  <si>
    <t xml:space="preserve">раздел 02.08.03 лечебно-диагностическая деятельность при ЛОР заболеваниях </t>
  </si>
  <si>
    <t>раздел 02.08.04 лечебно-диагностическая деятельность в фтизиатрии</t>
  </si>
  <si>
    <t>ПП.02.02</t>
  </si>
  <si>
    <t>Анатоаия и физиология человека</t>
  </si>
  <si>
    <t>раздел 02.08.05 лечебно-диагностическая деятельность в гериатрии</t>
  </si>
  <si>
    <t>ПП.02.04</t>
  </si>
  <si>
    <t>ПП.02.05</t>
  </si>
  <si>
    <t>ПП.02.06</t>
  </si>
  <si>
    <t>Осуществление лечебно-диагностической деятельности</t>
  </si>
  <si>
    <t>МДК 03.01</t>
  </si>
  <si>
    <t>ПП.03.01</t>
  </si>
  <si>
    <t>Медико-социальная реабилитация и абилитация</t>
  </si>
  <si>
    <t>Осуществление профилактической деятельности</t>
  </si>
  <si>
    <t>МДК 04.01</t>
  </si>
  <si>
    <t>ПП.04.01</t>
  </si>
  <si>
    <t xml:space="preserve">Оказание скорой медицинской помощи в экстренной и неотложных формах, в том числе вне медицинской организации </t>
  </si>
  <si>
    <t>МДК 05.01</t>
  </si>
  <si>
    <t>Осуществление организационно-аналитической деятельности</t>
  </si>
  <si>
    <t>МДК 06.01</t>
  </si>
  <si>
    <t xml:space="preserve">Организация профессиональной деятельности </t>
  </si>
  <si>
    <t xml:space="preserve">МДК 05.02 </t>
  </si>
  <si>
    <t>Синдромная патология</t>
  </si>
  <si>
    <t>Экстренная и неотлложная медицинская помощь</t>
  </si>
  <si>
    <t>Преддипломная практика</t>
  </si>
  <si>
    <t>ПП.02.03</t>
  </si>
  <si>
    <t>всего часов</t>
  </si>
  <si>
    <t>Социально-гуманитарный цикл</t>
  </si>
  <si>
    <t>СГ.00</t>
  </si>
  <si>
    <t>Общепрофессиональный цикл</t>
  </si>
  <si>
    <t>7 Дз/ 1 З</t>
  </si>
  <si>
    <t>Профессиональный цикл</t>
  </si>
  <si>
    <t>Государственная итоговая аттестация</t>
  </si>
  <si>
    <t>ВСЕГО</t>
  </si>
  <si>
    <t>Государственная итоговая аттестация проводится в форме государственного экзамена</t>
  </si>
  <si>
    <t>3н</t>
  </si>
  <si>
    <t>8н</t>
  </si>
  <si>
    <t xml:space="preserve">Всего дисциплин и МДК </t>
  </si>
  <si>
    <r>
      <t xml:space="preserve">Распределение учебной нагрузки </t>
    </r>
    <r>
      <rPr>
        <b/>
        <sz val="10"/>
        <rFont val="Times New Roman"/>
        <family val="1"/>
        <charset val="204"/>
      </rPr>
      <t>по курсам и семестрам</t>
    </r>
  </si>
  <si>
    <t xml:space="preserve">Осуществление медицинской реабилитации и абилитации </t>
  </si>
  <si>
    <t>терапия</t>
  </si>
  <si>
    <t>акушерство и гинекология</t>
  </si>
  <si>
    <t>педиатрия</t>
  </si>
  <si>
    <t>инфекция</t>
  </si>
  <si>
    <t>терапия (участковые поликлиники)</t>
  </si>
  <si>
    <t>детская поликлиника</t>
  </si>
  <si>
    <t>Цифровой модуль "Информационно-коммуникационные технологии в  деятельности фельдшера"</t>
  </si>
  <si>
    <t>УП+ПП</t>
  </si>
  <si>
    <t>Все</t>
  </si>
  <si>
    <t>2. План учебного процесса на 2024-2025 учебный год по специальности 31.02.01 Лечебное дело очная форма обучения Профессионалитет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</si>
</sst>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4" fillId="0" borderId="12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3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0" fillId="2" borderId="0" xfId="0" applyFill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7" fillId="0" borderId="12" xfId="0" applyFont="1" applyBorder="1" applyAlignment="1">
      <alignment horizontal="center" wrapText="1"/>
    </xf>
    <xf numFmtId="0" fontId="0" fillId="3" borderId="0" xfId="0" applyFill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1" xfId="0" applyBorder="1"/>
    <xf numFmtId="0" fontId="12" fillId="0" borderId="13" xfId="0" applyFont="1" applyBorder="1" applyAlignment="1">
      <alignment horizontal="justify" vertical="center" wrapText="1"/>
    </xf>
    <xf numFmtId="0" fontId="13" fillId="0" borderId="13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/>
    <xf numFmtId="0" fontId="20" fillId="0" borderId="0" xfId="0" applyFont="1"/>
    <xf numFmtId="0" fontId="21" fillId="0" borderId="8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4" xfId="0" applyFont="1" applyBorder="1"/>
    <xf numFmtId="0" fontId="2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13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0" xfId="0" applyFont="1" applyAlignment="1"/>
    <xf numFmtId="0" fontId="4" fillId="0" borderId="5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3" fillId="0" borderId="1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zoomScale="130" zoomScaleNormal="130" workbookViewId="0">
      <selection activeCell="Q6" sqref="Q6"/>
    </sheetView>
  </sheetViews>
  <sheetFormatPr defaultRowHeight="15" x14ac:dyDescent="0.25"/>
  <cols>
    <col min="1" max="1" width="11.7109375" customWidth="1"/>
    <col min="2" max="2" width="29.7109375" customWidth="1"/>
    <col min="3" max="3" width="23.5703125" customWidth="1"/>
    <col min="4" max="5" width="8.140625" customWidth="1"/>
    <col min="6" max="7" width="8" customWidth="1"/>
    <col min="8" max="9" width="7.42578125" customWidth="1"/>
    <col min="10" max="11" width="7.85546875" customWidth="1"/>
    <col min="12" max="12" width="7.7109375" customWidth="1"/>
    <col min="13" max="14" width="8.28515625" style="25" customWidth="1"/>
    <col min="257" max="257" width="11.7109375" customWidth="1"/>
    <col min="258" max="258" width="29.7109375" customWidth="1"/>
    <col min="259" max="259" width="23.5703125" customWidth="1"/>
    <col min="260" max="261" width="8.140625" customWidth="1"/>
    <col min="262" max="263" width="8" customWidth="1"/>
    <col min="264" max="265" width="7.42578125" customWidth="1"/>
    <col min="266" max="267" width="7.85546875" customWidth="1"/>
    <col min="268" max="268" width="7.7109375" customWidth="1"/>
    <col min="269" max="270" width="8.28515625" customWidth="1"/>
    <col min="513" max="513" width="11.7109375" customWidth="1"/>
    <col min="514" max="514" width="29.7109375" customWidth="1"/>
    <col min="515" max="515" width="23.5703125" customWidth="1"/>
    <col min="516" max="517" width="8.140625" customWidth="1"/>
    <col min="518" max="519" width="8" customWidth="1"/>
    <col min="520" max="521" width="7.42578125" customWidth="1"/>
    <col min="522" max="523" width="7.85546875" customWidth="1"/>
    <col min="524" max="524" width="7.7109375" customWidth="1"/>
    <col min="525" max="526" width="8.28515625" customWidth="1"/>
    <col min="769" max="769" width="11.7109375" customWidth="1"/>
    <col min="770" max="770" width="29.7109375" customWidth="1"/>
    <col min="771" max="771" width="23.5703125" customWidth="1"/>
    <col min="772" max="773" width="8.140625" customWidth="1"/>
    <col min="774" max="775" width="8" customWidth="1"/>
    <col min="776" max="777" width="7.42578125" customWidth="1"/>
    <col min="778" max="779" width="7.85546875" customWidth="1"/>
    <col min="780" max="780" width="7.7109375" customWidth="1"/>
    <col min="781" max="782" width="8.28515625" customWidth="1"/>
    <col min="1025" max="1025" width="11.7109375" customWidth="1"/>
    <col min="1026" max="1026" width="29.7109375" customWidth="1"/>
    <col min="1027" max="1027" width="23.5703125" customWidth="1"/>
    <col min="1028" max="1029" width="8.140625" customWidth="1"/>
    <col min="1030" max="1031" width="8" customWidth="1"/>
    <col min="1032" max="1033" width="7.42578125" customWidth="1"/>
    <col min="1034" max="1035" width="7.85546875" customWidth="1"/>
    <col min="1036" max="1036" width="7.7109375" customWidth="1"/>
    <col min="1037" max="1038" width="8.28515625" customWidth="1"/>
    <col min="1281" max="1281" width="11.7109375" customWidth="1"/>
    <col min="1282" max="1282" width="29.7109375" customWidth="1"/>
    <col min="1283" max="1283" width="23.5703125" customWidth="1"/>
    <col min="1284" max="1285" width="8.140625" customWidth="1"/>
    <col min="1286" max="1287" width="8" customWidth="1"/>
    <col min="1288" max="1289" width="7.42578125" customWidth="1"/>
    <col min="1290" max="1291" width="7.85546875" customWidth="1"/>
    <col min="1292" max="1292" width="7.7109375" customWidth="1"/>
    <col min="1293" max="1294" width="8.28515625" customWidth="1"/>
    <col min="1537" max="1537" width="11.7109375" customWidth="1"/>
    <col min="1538" max="1538" width="29.7109375" customWidth="1"/>
    <col min="1539" max="1539" width="23.5703125" customWidth="1"/>
    <col min="1540" max="1541" width="8.140625" customWidth="1"/>
    <col min="1542" max="1543" width="8" customWidth="1"/>
    <col min="1544" max="1545" width="7.42578125" customWidth="1"/>
    <col min="1546" max="1547" width="7.85546875" customWidth="1"/>
    <col min="1548" max="1548" width="7.7109375" customWidth="1"/>
    <col min="1549" max="1550" width="8.28515625" customWidth="1"/>
    <col min="1793" max="1793" width="11.7109375" customWidth="1"/>
    <col min="1794" max="1794" width="29.7109375" customWidth="1"/>
    <col min="1795" max="1795" width="23.5703125" customWidth="1"/>
    <col min="1796" max="1797" width="8.140625" customWidth="1"/>
    <col min="1798" max="1799" width="8" customWidth="1"/>
    <col min="1800" max="1801" width="7.42578125" customWidth="1"/>
    <col min="1802" max="1803" width="7.85546875" customWidth="1"/>
    <col min="1804" max="1804" width="7.7109375" customWidth="1"/>
    <col min="1805" max="1806" width="8.28515625" customWidth="1"/>
    <col min="2049" max="2049" width="11.7109375" customWidth="1"/>
    <col min="2050" max="2050" width="29.7109375" customWidth="1"/>
    <col min="2051" max="2051" width="23.5703125" customWidth="1"/>
    <col min="2052" max="2053" width="8.140625" customWidth="1"/>
    <col min="2054" max="2055" width="8" customWidth="1"/>
    <col min="2056" max="2057" width="7.42578125" customWidth="1"/>
    <col min="2058" max="2059" width="7.85546875" customWidth="1"/>
    <col min="2060" max="2060" width="7.7109375" customWidth="1"/>
    <col min="2061" max="2062" width="8.28515625" customWidth="1"/>
    <col min="2305" max="2305" width="11.7109375" customWidth="1"/>
    <col min="2306" max="2306" width="29.7109375" customWidth="1"/>
    <col min="2307" max="2307" width="23.5703125" customWidth="1"/>
    <col min="2308" max="2309" width="8.140625" customWidth="1"/>
    <col min="2310" max="2311" width="8" customWidth="1"/>
    <col min="2312" max="2313" width="7.42578125" customWidth="1"/>
    <col min="2314" max="2315" width="7.85546875" customWidth="1"/>
    <col min="2316" max="2316" width="7.7109375" customWidth="1"/>
    <col min="2317" max="2318" width="8.28515625" customWidth="1"/>
    <col min="2561" max="2561" width="11.7109375" customWidth="1"/>
    <col min="2562" max="2562" width="29.7109375" customWidth="1"/>
    <col min="2563" max="2563" width="23.5703125" customWidth="1"/>
    <col min="2564" max="2565" width="8.140625" customWidth="1"/>
    <col min="2566" max="2567" width="8" customWidth="1"/>
    <col min="2568" max="2569" width="7.42578125" customWidth="1"/>
    <col min="2570" max="2571" width="7.85546875" customWidth="1"/>
    <col min="2572" max="2572" width="7.7109375" customWidth="1"/>
    <col min="2573" max="2574" width="8.28515625" customWidth="1"/>
    <col min="2817" max="2817" width="11.7109375" customWidth="1"/>
    <col min="2818" max="2818" width="29.7109375" customWidth="1"/>
    <col min="2819" max="2819" width="23.5703125" customWidth="1"/>
    <col min="2820" max="2821" width="8.140625" customWidth="1"/>
    <col min="2822" max="2823" width="8" customWidth="1"/>
    <col min="2824" max="2825" width="7.42578125" customWidth="1"/>
    <col min="2826" max="2827" width="7.85546875" customWidth="1"/>
    <col min="2828" max="2828" width="7.7109375" customWidth="1"/>
    <col min="2829" max="2830" width="8.28515625" customWidth="1"/>
    <col min="3073" max="3073" width="11.7109375" customWidth="1"/>
    <col min="3074" max="3074" width="29.7109375" customWidth="1"/>
    <col min="3075" max="3075" width="23.5703125" customWidth="1"/>
    <col min="3076" max="3077" width="8.140625" customWidth="1"/>
    <col min="3078" max="3079" width="8" customWidth="1"/>
    <col min="3080" max="3081" width="7.42578125" customWidth="1"/>
    <col min="3082" max="3083" width="7.85546875" customWidth="1"/>
    <col min="3084" max="3084" width="7.7109375" customWidth="1"/>
    <col min="3085" max="3086" width="8.28515625" customWidth="1"/>
    <col min="3329" max="3329" width="11.7109375" customWidth="1"/>
    <col min="3330" max="3330" width="29.7109375" customWidth="1"/>
    <col min="3331" max="3331" width="23.5703125" customWidth="1"/>
    <col min="3332" max="3333" width="8.140625" customWidth="1"/>
    <col min="3334" max="3335" width="8" customWidth="1"/>
    <col min="3336" max="3337" width="7.42578125" customWidth="1"/>
    <col min="3338" max="3339" width="7.85546875" customWidth="1"/>
    <col min="3340" max="3340" width="7.7109375" customWidth="1"/>
    <col min="3341" max="3342" width="8.28515625" customWidth="1"/>
    <col min="3585" max="3585" width="11.7109375" customWidth="1"/>
    <col min="3586" max="3586" width="29.7109375" customWidth="1"/>
    <col min="3587" max="3587" width="23.5703125" customWidth="1"/>
    <col min="3588" max="3589" width="8.140625" customWidth="1"/>
    <col min="3590" max="3591" width="8" customWidth="1"/>
    <col min="3592" max="3593" width="7.42578125" customWidth="1"/>
    <col min="3594" max="3595" width="7.85546875" customWidth="1"/>
    <col min="3596" max="3596" width="7.7109375" customWidth="1"/>
    <col min="3597" max="3598" width="8.28515625" customWidth="1"/>
    <col min="3841" max="3841" width="11.7109375" customWidth="1"/>
    <col min="3842" max="3842" width="29.7109375" customWidth="1"/>
    <col min="3843" max="3843" width="23.5703125" customWidth="1"/>
    <col min="3844" max="3845" width="8.140625" customWidth="1"/>
    <col min="3846" max="3847" width="8" customWidth="1"/>
    <col min="3848" max="3849" width="7.42578125" customWidth="1"/>
    <col min="3850" max="3851" width="7.85546875" customWidth="1"/>
    <col min="3852" max="3852" width="7.7109375" customWidth="1"/>
    <col min="3853" max="3854" width="8.28515625" customWidth="1"/>
    <col min="4097" max="4097" width="11.7109375" customWidth="1"/>
    <col min="4098" max="4098" width="29.7109375" customWidth="1"/>
    <col min="4099" max="4099" width="23.5703125" customWidth="1"/>
    <col min="4100" max="4101" width="8.140625" customWidth="1"/>
    <col min="4102" max="4103" width="8" customWidth="1"/>
    <col min="4104" max="4105" width="7.42578125" customWidth="1"/>
    <col min="4106" max="4107" width="7.85546875" customWidth="1"/>
    <col min="4108" max="4108" width="7.7109375" customWidth="1"/>
    <col min="4109" max="4110" width="8.28515625" customWidth="1"/>
    <col min="4353" max="4353" width="11.7109375" customWidth="1"/>
    <col min="4354" max="4354" width="29.7109375" customWidth="1"/>
    <col min="4355" max="4355" width="23.5703125" customWidth="1"/>
    <col min="4356" max="4357" width="8.140625" customWidth="1"/>
    <col min="4358" max="4359" width="8" customWidth="1"/>
    <col min="4360" max="4361" width="7.42578125" customWidth="1"/>
    <col min="4362" max="4363" width="7.85546875" customWidth="1"/>
    <col min="4364" max="4364" width="7.7109375" customWidth="1"/>
    <col min="4365" max="4366" width="8.28515625" customWidth="1"/>
    <col min="4609" max="4609" width="11.7109375" customWidth="1"/>
    <col min="4610" max="4610" width="29.7109375" customWidth="1"/>
    <col min="4611" max="4611" width="23.5703125" customWidth="1"/>
    <col min="4612" max="4613" width="8.140625" customWidth="1"/>
    <col min="4614" max="4615" width="8" customWidth="1"/>
    <col min="4616" max="4617" width="7.42578125" customWidth="1"/>
    <col min="4618" max="4619" width="7.85546875" customWidth="1"/>
    <col min="4620" max="4620" width="7.7109375" customWidth="1"/>
    <col min="4621" max="4622" width="8.28515625" customWidth="1"/>
    <col min="4865" max="4865" width="11.7109375" customWidth="1"/>
    <col min="4866" max="4866" width="29.7109375" customWidth="1"/>
    <col min="4867" max="4867" width="23.5703125" customWidth="1"/>
    <col min="4868" max="4869" width="8.140625" customWidth="1"/>
    <col min="4870" max="4871" width="8" customWidth="1"/>
    <col min="4872" max="4873" width="7.42578125" customWidth="1"/>
    <col min="4874" max="4875" width="7.85546875" customWidth="1"/>
    <col min="4876" max="4876" width="7.7109375" customWidth="1"/>
    <col min="4877" max="4878" width="8.28515625" customWidth="1"/>
    <col min="5121" max="5121" width="11.7109375" customWidth="1"/>
    <col min="5122" max="5122" width="29.7109375" customWidth="1"/>
    <col min="5123" max="5123" width="23.5703125" customWidth="1"/>
    <col min="5124" max="5125" width="8.140625" customWidth="1"/>
    <col min="5126" max="5127" width="8" customWidth="1"/>
    <col min="5128" max="5129" width="7.42578125" customWidth="1"/>
    <col min="5130" max="5131" width="7.85546875" customWidth="1"/>
    <col min="5132" max="5132" width="7.7109375" customWidth="1"/>
    <col min="5133" max="5134" width="8.28515625" customWidth="1"/>
    <col min="5377" max="5377" width="11.7109375" customWidth="1"/>
    <col min="5378" max="5378" width="29.7109375" customWidth="1"/>
    <col min="5379" max="5379" width="23.5703125" customWidth="1"/>
    <col min="5380" max="5381" width="8.140625" customWidth="1"/>
    <col min="5382" max="5383" width="8" customWidth="1"/>
    <col min="5384" max="5385" width="7.42578125" customWidth="1"/>
    <col min="5386" max="5387" width="7.85546875" customWidth="1"/>
    <col min="5388" max="5388" width="7.7109375" customWidth="1"/>
    <col min="5389" max="5390" width="8.28515625" customWidth="1"/>
    <col min="5633" max="5633" width="11.7109375" customWidth="1"/>
    <col min="5634" max="5634" width="29.7109375" customWidth="1"/>
    <col min="5635" max="5635" width="23.5703125" customWidth="1"/>
    <col min="5636" max="5637" width="8.140625" customWidth="1"/>
    <col min="5638" max="5639" width="8" customWidth="1"/>
    <col min="5640" max="5641" width="7.42578125" customWidth="1"/>
    <col min="5642" max="5643" width="7.85546875" customWidth="1"/>
    <col min="5644" max="5644" width="7.7109375" customWidth="1"/>
    <col min="5645" max="5646" width="8.28515625" customWidth="1"/>
    <col min="5889" max="5889" width="11.7109375" customWidth="1"/>
    <col min="5890" max="5890" width="29.7109375" customWidth="1"/>
    <col min="5891" max="5891" width="23.5703125" customWidth="1"/>
    <col min="5892" max="5893" width="8.140625" customWidth="1"/>
    <col min="5894" max="5895" width="8" customWidth="1"/>
    <col min="5896" max="5897" width="7.42578125" customWidth="1"/>
    <col min="5898" max="5899" width="7.85546875" customWidth="1"/>
    <col min="5900" max="5900" width="7.7109375" customWidth="1"/>
    <col min="5901" max="5902" width="8.28515625" customWidth="1"/>
    <col min="6145" max="6145" width="11.7109375" customWidth="1"/>
    <col min="6146" max="6146" width="29.7109375" customWidth="1"/>
    <col min="6147" max="6147" width="23.5703125" customWidth="1"/>
    <col min="6148" max="6149" width="8.140625" customWidth="1"/>
    <col min="6150" max="6151" width="8" customWidth="1"/>
    <col min="6152" max="6153" width="7.42578125" customWidth="1"/>
    <col min="6154" max="6155" width="7.85546875" customWidth="1"/>
    <col min="6156" max="6156" width="7.7109375" customWidth="1"/>
    <col min="6157" max="6158" width="8.28515625" customWidth="1"/>
    <col min="6401" max="6401" width="11.7109375" customWidth="1"/>
    <col min="6402" max="6402" width="29.7109375" customWidth="1"/>
    <col min="6403" max="6403" width="23.5703125" customWidth="1"/>
    <col min="6404" max="6405" width="8.140625" customWidth="1"/>
    <col min="6406" max="6407" width="8" customWidth="1"/>
    <col min="6408" max="6409" width="7.42578125" customWidth="1"/>
    <col min="6410" max="6411" width="7.85546875" customWidth="1"/>
    <col min="6412" max="6412" width="7.7109375" customWidth="1"/>
    <col min="6413" max="6414" width="8.28515625" customWidth="1"/>
    <col min="6657" max="6657" width="11.7109375" customWidth="1"/>
    <col min="6658" max="6658" width="29.7109375" customWidth="1"/>
    <col min="6659" max="6659" width="23.5703125" customWidth="1"/>
    <col min="6660" max="6661" width="8.140625" customWidth="1"/>
    <col min="6662" max="6663" width="8" customWidth="1"/>
    <col min="6664" max="6665" width="7.42578125" customWidth="1"/>
    <col min="6666" max="6667" width="7.85546875" customWidth="1"/>
    <col min="6668" max="6668" width="7.7109375" customWidth="1"/>
    <col min="6669" max="6670" width="8.28515625" customWidth="1"/>
    <col min="6913" max="6913" width="11.7109375" customWidth="1"/>
    <col min="6914" max="6914" width="29.7109375" customWidth="1"/>
    <col min="6915" max="6915" width="23.5703125" customWidth="1"/>
    <col min="6916" max="6917" width="8.140625" customWidth="1"/>
    <col min="6918" max="6919" width="8" customWidth="1"/>
    <col min="6920" max="6921" width="7.42578125" customWidth="1"/>
    <col min="6922" max="6923" width="7.85546875" customWidth="1"/>
    <col min="6924" max="6924" width="7.7109375" customWidth="1"/>
    <col min="6925" max="6926" width="8.28515625" customWidth="1"/>
    <col min="7169" max="7169" width="11.7109375" customWidth="1"/>
    <col min="7170" max="7170" width="29.7109375" customWidth="1"/>
    <col min="7171" max="7171" width="23.5703125" customWidth="1"/>
    <col min="7172" max="7173" width="8.140625" customWidth="1"/>
    <col min="7174" max="7175" width="8" customWidth="1"/>
    <col min="7176" max="7177" width="7.42578125" customWidth="1"/>
    <col min="7178" max="7179" width="7.85546875" customWidth="1"/>
    <col min="7180" max="7180" width="7.7109375" customWidth="1"/>
    <col min="7181" max="7182" width="8.28515625" customWidth="1"/>
    <col min="7425" max="7425" width="11.7109375" customWidth="1"/>
    <col min="7426" max="7426" width="29.7109375" customWidth="1"/>
    <col min="7427" max="7427" width="23.5703125" customWidth="1"/>
    <col min="7428" max="7429" width="8.140625" customWidth="1"/>
    <col min="7430" max="7431" width="8" customWidth="1"/>
    <col min="7432" max="7433" width="7.42578125" customWidth="1"/>
    <col min="7434" max="7435" width="7.85546875" customWidth="1"/>
    <col min="7436" max="7436" width="7.7109375" customWidth="1"/>
    <col min="7437" max="7438" width="8.28515625" customWidth="1"/>
    <col min="7681" max="7681" width="11.7109375" customWidth="1"/>
    <col min="7682" max="7682" width="29.7109375" customWidth="1"/>
    <col min="7683" max="7683" width="23.5703125" customWidth="1"/>
    <col min="7684" max="7685" width="8.140625" customWidth="1"/>
    <col min="7686" max="7687" width="8" customWidth="1"/>
    <col min="7688" max="7689" width="7.42578125" customWidth="1"/>
    <col min="7690" max="7691" width="7.85546875" customWidth="1"/>
    <col min="7692" max="7692" width="7.7109375" customWidth="1"/>
    <col min="7693" max="7694" width="8.28515625" customWidth="1"/>
    <col min="7937" max="7937" width="11.7109375" customWidth="1"/>
    <col min="7938" max="7938" width="29.7109375" customWidth="1"/>
    <col min="7939" max="7939" width="23.5703125" customWidth="1"/>
    <col min="7940" max="7941" width="8.140625" customWidth="1"/>
    <col min="7942" max="7943" width="8" customWidth="1"/>
    <col min="7944" max="7945" width="7.42578125" customWidth="1"/>
    <col min="7946" max="7947" width="7.85546875" customWidth="1"/>
    <col min="7948" max="7948" width="7.7109375" customWidth="1"/>
    <col min="7949" max="7950" width="8.28515625" customWidth="1"/>
    <col min="8193" max="8193" width="11.7109375" customWidth="1"/>
    <col min="8194" max="8194" width="29.7109375" customWidth="1"/>
    <col min="8195" max="8195" width="23.5703125" customWidth="1"/>
    <col min="8196" max="8197" width="8.140625" customWidth="1"/>
    <col min="8198" max="8199" width="8" customWidth="1"/>
    <col min="8200" max="8201" width="7.42578125" customWidth="1"/>
    <col min="8202" max="8203" width="7.85546875" customWidth="1"/>
    <col min="8204" max="8204" width="7.7109375" customWidth="1"/>
    <col min="8205" max="8206" width="8.28515625" customWidth="1"/>
    <col min="8449" max="8449" width="11.7109375" customWidth="1"/>
    <col min="8450" max="8450" width="29.7109375" customWidth="1"/>
    <col min="8451" max="8451" width="23.5703125" customWidth="1"/>
    <col min="8452" max="8453" width="8.140625" customWidth="1"/>
    <col min="8454" max="8455" width="8" customWidth="1"/>
    <col min="8456" max="8457" width="7.42578125" customWidth="1"/>
    <col min="8458" max="8459" width="7.85546875" customWidth="1"/>
    <col min="8460" max="8460" width="7.7109375" customWidth="1"/>
    <col min="8461" max="8462" width="8.28515625" customWidth="1"/>
    <col min="8705" max="8705" width="11.7109375" customWidth="1"/>
    <col min="8706" max="8706" width="29.7109375" customWidth="1"/>
    <col min="8707" max="8707" width="23.5703125" customWidth="1"/>
    <col min="8708" max="8709" width="8.140625" customWidth="1"/>
    <col min="8710" max="8711" width="8" customWidth="1"/>
    <col min="8712" max="8713" width="7.42578125" customWidth="1"/>
    <col min="8714" max="8715" width="7.85546875" customWidth="1"/>
    <col min="8716" max="8716" width="7.7109375" customWidth="1"/>
    <col min="8717" max="8718" width="8.28515625" customWidth="1"/>
    <col min="8961" max="8961" width="11.7109375" customWidth="1"/>
    <col min="8962" max="8962" width="29.7109375" customWidth="1"/>
    <col min="8963" max="8963" width="23.5703125" customWidth="1"/>
    <col min="8964" max="8965" width="8.140625" customWidth="1"/>
    <col min="8966" max="8967" width="8" customWidth="1"/>
    <col min="8968" max="8969" width="7.42578125" customWidth="1"/>
    <col min="8970" max="8971" width="7.85546875" customWidth="1"/>
    <col min="8972" max="8972" width="7.7109375" customWidth="1"/>
    <col min="8973" max="8974" width="8.28515625" customWidth="1"/>
    <col min="9217" max="9217" width="11.7109375" customWidth="1"/>
    <col min="9218" max="9218" width="29.7109375" customWidth="1"/>
    <col min="9219" max="9219" width="23.5703125" customWidth="1"/>
    <col min="9220" max="9221" width="8.140625" customWidth="1"/>
    <col min="9222" max="9223" width="8" customWidth="1"/>
    <col min="9224" max="9225" width="7.42578125" customWidth="1"/>
    <col min="9226" max="9227" width="7.85546875" customWidth="1"/>
    <col min="9228" max="9228" width="7.7109375" customWidth="1"/>
    <col min="9229" max="9230" width="8.28515625" customWidth="1"/>
    <col min="9473" max="9473" width="11.7109375" customWidth="1"/>
    <col min="9474" max="9474" width="29.7109375" customWidth="1"/>
    <col min="9475" max="9475" width="23.5703125" customWidth="1"/>
    <col min="9476" max="9477" width="8.140625" customWidth="1"/>
    <col min="9478" max="9479" width="8" customWidth="1"/>
    <col min="9480" max="9481" width="7.42578125" customWidth="1"/>
    <col min="9482" max="9483" width="7.85546875" customWidth="1"/>
    <col min="9484" max="9484" width="7.7109375" customWidth="1"/>
    <col min="9485" max="9486" width="8.28515625" customWidth="1"/>
    <col min="9729" max="9729" width="11.7109375" customWidth="1"/>
    <col min="9730" max="9730" width="29.7109375" customWidth="1"/>
    <col min="9731" max="9731" width="23.5703125" customWidth="1"/>
    <col min="9732" max="9733" width="8.140625" customWidth="1"/>
    <col min="9734" max="9735" width="8" customWidth="1"/>
    <col min="9736" max="9737" width="7.42578125" customWidth="1"/>
    <col min="9738" max="9739" width="7.85546875" customWidth="1"/>
    <col min="9740" max="9740" width="7.7109375" customWidth="1"/>
    <col min="9741" max="9742" width="8.28515625" customWidth="1"/>
    <col min="9985" max="9985" width="11.7109375" customWidth="1"/>
    <col min="9986" max="9986" width="29.7109375" customWidth="1"/>
    <col min="9987" max="9987" width="23.5703125" customWidth="1"/>
    <col min="9988" max="9989" width="8.140625" customWidth="1"/>
    <col min="9990" max="9991" width="8" customWidth="1"/>
    <col min="9992" max="9993" width="7.42578125" customWidth="1"/>
    <col min="9994" max="9995" width="7.85546875" customWidth="1"/>
    <col min="9996" max="9996" width="7.7109375" customWidth="1"/>
    <col min="9997" max="9998" width="8.28515625" customWidth="1"/>
    <col min="10241" max="10241" width="11.7109375" customWidth="1"/>
    <col min="10242" max="10242" width="29.7109375" customWidth="1"/>
    <col min="10243" max="10243" width="23.5703125" customWidth="1"/>
    <col min="10244" max="10245" width="8.140625" customWidth="1"/>
    <col min="10246" max="10247" width="8" customWidth="1"/>
    <col min="10248" max="10249" width="7.42578125" customWidth="1"/>
    <col min="10250" max="10251" width="7.85546875" customWidth="1"/>
    <col min="10252" max="10252" width="7.7109375" customWidth="1"/>
    <col min="10253" max="10254" width="8.28515625" customWidth="1"/>
    <col min="10497" max="10497" width="11.7109375" customWidth="1"/>
    <col min="10498" max="10498" width="29.7109375" customWidth="1"/>
    <col min="10499" max="10499" width="23.5703125" customWidth="1"/>
    <col min="10500" max="10501" width="8.140625" customWidth="1"/>
    <col min="10502" max="10503" width="8" customWidth="1"/>
    <col min="10504" max="10505" width="7.42578125" customWidth="1"/>
    <col min="10506" max="10507" width="7.85546875" customWidth="1"/>
    <col min="10508" max="10508" width="7.7109375" customWidth="1"/>
    <col min="10509" max="10510" width="8.28515625" customWidth="1"/>
    <col min="10753" max="10753" width="11.7109375" customWidth="1"/>
    <col min="10754" max="10754" width="29.7109375" customWidth="1"/>
    <col min="10755" max="10755" width="23.5703125" customWidth="1"/>
    <col min="10756" max="10757" width="8.140625" customWidth="1"/>
    <col min="10758" max="10759" width="8" customWidth="1"/>
    <col min="10760" max="10761" width="7.42578125" customWidth="1"/>
    <col min="10762" max="10763" width="7.85546875" customWidth="1"/>
    <col min="10764" max="10764" width="7.7109375" customWidth="1"/>
    <col min="10765" max="10766" width="8.28515625" customWidth="1"/>
    <col min="11009" max="11009" width="11.7109375" customWidth="1"/>
    <col min="11010" max="11010" width="29.7109375" customWidth="1"/>
    <col min="11011" max="11011" width="23.5703125" customWidth="1"/>
    <col min="11012" max="11013" width="8.140625" customWidth="1"/>
    <col min="11014" max="11015" width="8" customWidth="1"/>
    <col min="11016" max="11017" width="7.42578125" customWidth="1"/>
    <col min="11018" max="11019" width="7.85546875" customWidth="1"/>
    <col min="11020" max="11020" width="7.7109375" customWidth="1"/>
    <col min="11021" max="11022" width="8.28515625" customWidth="1"/>
    <col min="11265" max="11265" width="11.7109375" customWidth="1"/>
    <col min="11266" max="11266" width="29.7109375" customWidth="1"/>
    <col min="11267" max="11267" width="23.5703125" customWidth="1"/>
    <col min="11268" max="11269" width="8.140625" customWidth="1"/>
    <col min="11270" max="11271" width="8" customWidth="1"/>
    <col min="11272" max="11273" width="7.42578125" customWidth="1"/>
    <col min="11274" max="11275" width="7.85546875" customWidth="1"/>
    <col min="11276" max="11276" width="7.7109375" customWidth="1"/>
    <col min="11277" max="11278" width="8.28515625" customWidth="1"/>
    <col min="11521" max="11521" width="11.7109375" customWidth="1"/>
    <col min="11522" max="11522" width="29.7109375" customWidth="1"/>
    <col min="11523" max="11523" width="23.5703125" customWidth="1"/>
    <col min="11524" max="11525" width="8.140625" customWidth="1"/>
    <col min="11526" max="11527" width="8" customWidth="1"/>
    <col min="11528" max="11529" width="7.42578125" customWidth="1"/>
    <col min="11530" max="11531" width="7.85546875" customWidth="1"/>
    <col min="11532" max="11532" width="7.7109375" customWidth="1"/>
    <col min="11533" max="11534" width="8.28515625" customWidth="1"/>
    <col min="11777" max="11777" width="11.7109375" customWidth="1"/>
    <col min="11778" max="11778" width="29.7109375" customWidth="1"/>
    <col min="11779" max="11779" width="23.5703125" customWidth="1"/>
    <col min="11780" max="11781" width="8.140625" customWidth="1"/>
    <col min="11782" max="11783" width="8" customWidth="1"/>
    <col min="11784" max="11785" width="7.42578125" customWidth="1"/>
    <col min="11786" max="11787" width="7.85546875" customWidth="1"/>
    <col min="11788" max="11788" width="7.7109375" customWidth="1"/>
    <col min="11789" max="11790" width="8.28515625" customWidth="1"/>
    <col min="12033" max="12033" width="11.7109375" customWidth="1"/>
    <col min="12034" max="12034" width="29.7109375" customWidth="1"/>
    <col min="12035" max="12035" width="23.5703125" customWidth="1"/>
    <col min="12036" max="12037" width="8.140625" customWidth="1"/>
    <col min="12038" max="12039" width="8" customWidth="1"/>
    <col min="12040" max="12041" width="7.42578125" customWidth="1"/>
    <col min="12042" max="12043" width="7.85546875" customWidth="1"/>
    <col min="12044" max="12044" width="7.7109375" customWidth="1"/>
    <col min="12045" max="12046" width="8.28515625" customWidth="1"/>
    <col min="12289" max="12289" width="11.7109375" customWidth="1"/>
    <col min="12290" max="12290" width="29.7109375" customWidth="1"/>
    <col min="12291" max="12291" width="23.5703125" customWidth="1"/>
    <col min="12292" max="12293" width="8.140625" customWidth="1"/>
    <col min="12294" max="12295" width="8" customWidth="1"/>
    <col min="12296" max="12297" width="7.42578125" customWidth="1"/>
    <col min="12298" max="12299" width="7.85546875" customWidth="1"/>
    <col min="12300" max="12300" width="7.7109375" customWidth="1"/>
    <col min="12301" max="12302" width="8.28515625" customWidth="1"/>
    <col min="12545" max="12545" width="11.7109375" customWidth="1"/>
    <col min="12546" max="12546" width="29.7109375" customWidth="1"/>
    <col min="12547" max="12547" width="23.5703125" customWidth="1"/>
    <col min="12548" max="12549" width="8.140625" customWidth="1"/>
    <col min="12550" max="12551" width="8" customWidth="1"/>
    <col min="12552" max="12553" width="7.42578125" customWidth="1"/>
    <col min="12554" max="12555" width="7.85546875" customWidth="1"/>
    <col min="12556" max="12556" width="7.7109375" customWidth="1"/>
    <col min="12557" max="12558" width="8.28515625" customWidth="1"/>
    <col min="12801" max="12801" width="11.7109375" customWidth="1"/>
    <col min="12802" max="12802" width="29.7109375" customWidth="1"/>
    <col min="12803" max="12803" width="23.5703125" customWidth="1"/>
    <col min="12804" max="12805" width="8.140625" customWidth="1"/>
    <col min="12806" max="12807" width="8" customWidth="1"/>
    <col min="12808" max="12809" width="7.42578125" customWidth="1"/>
    <col min="12810" max="12811" width="7.85546875" customWidth="1"/>
    <col min="12812" max="12812" width="7.7109375" customWidth="1"/>
    <col min="12813" max="12814" width="8.28515625" customWidth="1"/>
    <col min="13057" max="13057" width="11.7109375" customWidth="1"/>
    <col min="13058" max="13058" width="29.7109375" customWidth="1"/>
    <col min="13059" max="13059" width="23.5703125" customWidth="1"/>
    <col min="13060" max="13061" width="8.140625" customWidth="1"/>
    <col min="13062" max="13063" width="8" customWidth="1"/>
    <col min="13064" max="13065" width="7.42578125" customWidth="1"/>
    <col min="13066" max="13067" width="7.85546875" customWidth="1"/>
    <col min="13068" max="13068" width="7.7109375" customWidth="1"/>
    <col min="13069" max="13070" width="8.28515625" customWidth="1"/>
    <col min="13313" max="13313" width="11.7109375" customWidth="1"/>
    <col min="13314" max="13314" width="29.7109375" customWidth="1"/>
    <col min="13315" max="13315" width="23.5703125" customWidth="1"/>
    <col min="13316" max="13317" width="8.140625" customWidth="1"/>
    <col min="13318" max="13319" width="8" customWidth="1"/>
    <col min="13320" max="13321" width="7.42578125" customWidth="1"/>
    <col min="13322" max="13323" width="7.85546875" customWidth="1"/>
    <col min="13324" max="13324" width="7.7109375" customWidth="1"/>
    <col min="13325" max="13326" width="8.28515625" customWidth="1"/>
    <col min="13569" max="13569" width="11.7109375" customWidth="1"/>
    <col min="13570" max="13570" width="29.7109375" customWidth="1"/>
    <col min="13571" max="13571" width="23.5703125" customWidth="1"/>
    <col min="13572" max="13573" width="8.140625" customWidth="1"/>
    <col min="13574" max="13575" width="8" customWidth="1"/>
    <col min="13576" max="13577" width="7.42578125" customWidth="1"/>
    <col min="13578" max="13579" width="7.85546875" customWidth="1"/>
    <col min="13580" max="13580" width="7.7109375" customWidth="1"/>
    <col min="13581" max="13582" width="8.28515625" customWidth="1"/>
    <col min="13825" max="13825" width="11.7109375" customWidth="1"/>
    <col min="13826" max="13826" width="29.7109375" customWidth="1"/>
    <col min="13827" max="13827" width="23.5703125" customWidth="1"/>
    <col min="13828" max="13829" width="8.140625" customWidth="1"/>
    <col min="13830" max="13831" width="8" customWidth="1"/>
    <col min="13832" max="13833" width="7.42578125" customWidth="1"/>
    <col min="13834" max="13835" width="7.85546875" customWidth="1"/>
    <col min="13836" max="13836" width="7.7109375" customWidth="1"/>
    <col min="13837" max="13838" width="8.28515625" customWidth="1"/>
    <col min="14081" max="14081" width="11.7109375" customWidth="1"/>
    <col min="14082" max="14082" width="29.7109375" customWidth="1"/>
    <col min="14083" max="14083" width="23.5703125" customWidth="1"/>
    <col min="14084" max="14085" width="8.140625" customWidth="1"/>
    <col min="14086" max="14087" width="8" customWidth="1"/>
    <col min="14088" max="14089" width="7.42578125" customWidth="1"/>
    <col min="14090" max="14091" width="7.85546875" customWidth="1"/>
    <col min="14092" max="14092" width="7.7109375" customWidth="1"/>
    <col min="14093" max="14094" width="8.28515625" customWidth="1"/>
    <col min="14337" max="14337" width="11.7109375" customWidth="1"/>
    <col min="14338" max="14338" width="29.7109375" customWidth="1"/>
    <col min="14339" max="14339" width="23.5703125" customWidth="1"/>
    <col min="14340" max="14341" width="8.140625" customWidth="1"/>
    <col min="14342" max="14343" width="8" customWidth="1"/>
    <col min="14344" max="14345" width="7.42578125" customWidth="1"/>
    <col min="14346" max="14347" width="7.85546875" customWidth="1"/>
    <col min="14348" max="14348" width="7.7109375" customWidth="1"/>
    <col min="14349" max="14350" width="8.28515625" customWidth="1"/>
    <col min="14593" max="14593" width="11.7109375" customWidth="1"/>
    <col min="14594" max="14594" width="29.7109375" customWidth="1"/>
    <col min="14595" max="14595" width="23.5703125" customWidth="1"/>
    <col min="14596" max="14597" width="8.140625" customWidth="1"/>
    <col min="14598" max="14599" width="8" customWidth="1"/>
    <col min="14600" max="14601" width="7.42578125" customWidth="1"/>
    <col min="14602" max="14603" width="7.85546875" customWidth="1"/>
    <col min="14604" max="14604" width="7.7109375" customWidth="1"/>
    <col min="14605" max="14606" width="8.28515625" customWidth="1"/>
    <col min="14849" max="14849" width="11.7109375" customWidth="1"/>
    <col min="14850" max="14850" width="29.7109375" customWidth="1"/>
    <col min="14851" max="14851" width="23.5703125" customWidth="1"/>
    <col min="14852" max="14853" width="8.140625" customWidth="1"/>
    <col min="14854" max="14855" width="8" customWidth="1"/>
    <col min="14856" max="14857" width="7.42578125" customWidth="1"/>
    <col min="14858" max="14859" width="7.85546875" customWidth="1"/>
    <col min="14860" max="14860" width="7.7109375" customWidth="1"/>
    <col min="14861" max="14862" width="8.28515625" customWidth="1"/>
    <col min="15105" max="15105" width="11.7109375" customWidth="1"/>
    <col min="15106" max="15106" width="29.7109375" customWidth="1"/>
    <col min="15107" max="15107" width="23.5703125" customWidth="1"/>
    <col min="15108" max="15109" width="8.140625" customWidth="1"/>
    <col min="15110" max="15111" width="8" customWidth="1"/>
    <col min="15112" max="15113" width="7.42578125" customWidth="1"/>
    <col min="15114" max="15115" width="7.85546875" customWidth="1"/>
    <col min="15116" max="15116" width="7.7109375" customWidth="1"/>
    <col min="15117" max="15118" width="8.28515625" customWidth="1"/>
    <col min="15361" max="15361" width="11.7109375" customWidth="1"/>
    <col min="15362" max="15362" width="29.7109375" customWidth="1"/>
    <col min="15363" max="15363" width="23.5703125" customWidth="1"/>
    <col min="15364" max="15365" width="8.140625" customWidth="1"/>
    <col min="15366" max="15367" width="8" customWidth="1"/>
    <col min="15368" max="15369" width="7.42578125" customWidth="1"/>
    <col min="15370" max="15371" width="7.85546875" customWidth="1"/>
    <col min="15372" max="15372" width="7.7109375" customWidth="1"/>
    <col min="15373" max="15374" width="8.28515625" customWidth="1"/>
    <col min="15617" max="15617" width="11.7109375" customWidth="1"/>
    <col min="15618" max="15618" width="29.7109375" customWidth="1"/>
    <col min="15619" max="15619" width="23.5703125" customWidth="1"/>
    <col min="15620" max="15621" width="8.140625" customWidth="1"/>
    <col min="15622" max="15623" width="8" customWidth="1"/>
    <col min="15624" max="15625" width="7.42578125" customWidth="1"/>
    <col min="15626" max="15627" width="7.85546875" customWidth="1"/>
    <col min="15628" max="15628" width="7.7109375" customWidth="1"/>
    <col min="15629" max="15630" width="8.28515625" customWidth="1"/>
    <col min="15873" max="15873" width="11.7109375" customWidth="1"/>
    <col min="15874" max="15874" width="29.7109375" customWidth="1"/>
    <col min="15875" max="15875" width="23.5703125" customWidth="1"/>
    <col min="15876" max="15877" width="8.140625" customWidth="1"/>
    <col min="15878" max="15879" width="8" customWidth="1"/>
    <col min="15880" max="15881" width="7.42578125" customWidth="1"/>
    <col min="15882" max="15883" width="7.85546875" customWidth="1"/>
    <col min="15884" max="15884" width="7.7109375" customWidth="1"/>
    <col min="15885" max="15886" width="8.28515625" customWidth="1"/>
    <col min="16129" max="16129" width="11.7109375" customWidth="1"/>
    <col min="16130" max="16130" width="29.7109375" customWidth="1"/>
    <col min="16131" max="16131" width="23.5703125" customWidth="1"/>
    <col min="16132" max="16133" width="8.140625" customWidth="1"/>
    <col min="16134" max="16135" width="8" customWidth="1"/>
    <col min="16136" max="16137" width="7.42578125" customWidth="1"/>
    <col min="16138" max="16139" width="7.85546875" customWidth="1"/>
    <col min="16140" max="16140" width="7.7109375" customWidth="1"/>
    <col min="16141" max="16142" width="8.28515625" customWidth="1"/>
  </cols>
  <sheetData>
    <row r="1" spans="1:17" ht="18.75" x14ac:dyDescent="0.3">
      <c r="A1" s="55"/>
      <c r="B1" s="56" t="s">
        <v>163</v>
      </c>
      <c r="C1" s="77"/>
      <c r="D1" s="55"/>
      <c r="E1" s="55"/>
      <c r="F1" s="55"/>
      <c r="G1" s="57"/>
      <c r="H1" s="57"/>
      <c r="I1" s="55"/>
      <c r="J1" s="55"/>
      <c r="K1" s="55"/>
      <c r="L1" s="55"/>
      <c r="M1" s="55"/>
      <c r="N1" s="55"/>
      <c r="O1" s="55"/>
      <c r="P1" s="55"/>
      <c r="Q1" s="55"/>
    </row>
    <row r="2" spans="1:17" ht="15.75" thickBot="1" x14ac:dyDescent="0.3">
      <c r="G2" s="1"/>
      <c r="H2" s="1"/>
      <c r="M2"/>
      <c r="N2"/>
    </row>
    <row r="3" spans="1:17" ht="38.25" customHeight="1" x14ac:dyDescent="0.25">
      <c r="A3" s="85" t="s">
        <v>0</v>
      </c>
      <c r="B3" s="106" t="s">
        <v>1</v>
      </c>
      <c r="C3" s="85" t="s">
        <v>2</v>
      </c>
      <c r="D3" s="109" t="s">
        <v>3</v>
      </c>
      <c r="E3" s="110"/>
      <c r="F3" s="110"/>
      <c r="G3" s="110"/>
      <c r="H3" s="111"/>
      <c r="I3" s="93" t="s">
        <v>152</v>
      </c>
      <c r="J3" s="94"/>
      <c r="K3" s="94"/>
      <c r="L3" s="94"/>
      <c r="M3" s="94"/>
      <c r="N3" s="94"/>
      <c r="O3" s="94"/>
      <c r="P3" s="95"/>
    </row>
    <row r="4" spans="1:17" ht="15.75" thickBot="1" x14ac:dyDescent="0.3">
      <c r="A4" s="86"/>
      <c r="B4" s="107"/>
      <c r="C4" s="86"/>
      <c r="D4" s="112"/>
      <c r="E4" s="113"/>
      <c r="F4" s="113"/>
      <c r="G4" s="113"/>
      <c r="H4" s="114"/>
      <c r="I4" s="96" t="s">
        <v>4</v>
      </c>
      <c r="J4" s="97"/>
      <c r="K4" s="97"/>
      <c r="L4" s="97"/>
      <c r="M4" s="97"/>
      <c r="N4" s="97"/>
      <c r="O4" s="97"/>
      <c r="P4" s="98"/>
    </row>
    <row r="5" spans="1:17" ht="15.75" thickBot="1" x14ac:dyDescent="0.3">
      <c r="A5" s="86"/>
      <c r="B5" s="107"/>
      <c r="C5" s="86"/>
      <c r="D5" s="85" t="s">
        <v>140</v>
      </c>
      <c r="E5" s="85"/>
      <c r="F5" s="99" t="s">
        <v>5</v>
      </c>
      <c r="G5" s="100"/>
      <c r="H5" s="101"/>
      <c r="I5" s="102" t="s">
        <v>6</v>
      </c>
      <c r="J5" s="103"/>
      <c r="K5" s="102" t="s">
        <v>7</v>
      </c>
      <c r="L5" s="103"/>
      <c r="M5" s="102" t="s">
        <v>8</v>
      </c>
      <c r="N5" s="103"/>
      <c r="O5" s="102"/>
      <c r="P5" s="103"/>
    </row>
    <row r="6" spans="1:17" ht="15.75" thickBot="1" x14ac:dyDescent="0.3">
      <c r="A6" s="86"/>
      <c r="B6" s="107"/>
      <c r="C6" s="86"/>
      <c r="D6" s="86"/>
      <c r="E6" s="86"/>
      <c r="F6" s="85" t="s">
        <v>9</v>
      </c>
      <c r="G6" s="104" t="s">
        <v>10</v>
      </c>
      <c r="H6" s="105"/>
      <c r="I6" s="75"/>
      <c r="J6" s="75"/>
      <c r="K6" s="75"/>
      <c r="L6" s="75"/>
      <c r="M6" s="75"/>
      <c r="N6" s="75"/>
      <c r="O6" s="75"/>
      <c r="P6" s="75"/>
    </row>
    <row r="7" spans="1:17" x14ac:dyDescent="0.25">
      <c r="A7" s="86"/>
      <c r="B7" s="107"/>
      <c r="C7" s="86"/>
      <c r="D7" s="86"/>
      <c r="E7" s="86"/>
      <c r="F7" s="86"/>
      <c r="G7" s="85" t="s">
        <v>11</v>
      </c>
      <c r="H7" s="85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/>
      <c r="P7" s="2"/>
    </row>
    <row r="8" spans="1:17" x14ac:dyDescent="0.25">
      <c r="A8" s="86"/>
      <c r="B8" s="107"/>
      <c r="C8" s="86"/>
      <c r="D8" s="86"/>
      <c r="E8" s="86"/>
      <c r="F8" s="86"/>
      <c r="G8" s="86"/>
      <c r="H8" s="86"/>
      <c r="I8" s="2"/>
      <c r="J8" s="2"/>
      <c r="K8" s="2"/>
      <c r="L8" s="2"/>
      <c r="M8" s="2"/>
      <c r="N8" s="2"/>
      <c r="O8" s="2"/>
      <c r="P8" s="2"/>
    </row>
    <row r="9" spans="1:17" x14ac:dyDescent="0.25">
      <c r="A9" s="86"/>
      <c r="B9" s="107"/>
      <c r="C9" s="86"/>
      <c r="D9" s="86"/>
      <c r="E9" s="86"/>
      <c r="F9" s="86"/>
      <c r="G9" s="86"/>
      <c r="H9" s="86"/>
      <c r="I9" s="2"/>
      <c r="J9" s="2">
        <v>21</v>
      </c>
      <c r="K9" s="2"/>
      <c r="L9" s="2"/>
      <c r="M9" s="2"/>
      <c r="N9" s="2"/>
      <c r="O9" s="2"/>
      <c r="P9" s="2"/>
    </row>
    <row r="10" spans="1:17" ht="33" customHeight="1" thickBot="1" x14ac:dyDescent="0.3">
      <c r="A10" s="87"/>
      <c r="B10" s="108"/>
      <c r="C10" s="87"/>
      <c r="D10" s="87"/>
      <c r="E10" s="87"/>
      <c r="F10" s="87"/>
      <c r="G10" s="87"/>
      <c r="H10" s="87"/>
      <c r="I10" s="75">
        <v>17</v>
      </c>
      <c r="J10" s="75">
        <v>24</v>
      </c>
      <c r="K10" s="75">
        <v>17.5</v>
      </c>
      <c r="L10" s="75">
        <v>24.5</v>
      </c>
      <c r="M10" s="75">
        <v>17</v>
      </c>
      <c r="N10" s="75">
        <v>24</v>
      </c>
      <c r="O10" s="75"/>
      <c r="P10" s="75"/>
    </row>
    <row r="11" spans="1:17" ht="15.75" thickBot="1" x14ac:dyDescent="0.3">
      <c r="A11" s="73">
        <v>1</v>
      </c>
      <c r="B11" s="76">
        <v>2</v>
      </c>
      <c r="C11" s="76">
        <v>3</v>
      </c>
      <c r="D11" s="74">
        <v>4</v>
      </c>
      <c r="E11" s="76">
        <v>5</v>
      </c>
      <c r="F11" s="76">
        <v>6</v>
      </c>
      <c r="G11" s="76">
        <v>7</v>
      </c>
      <c r="H11" s="76">
        <v>8</v>
      </c>
      <c r="I11" s="76">
        <v>9</v>
      </c>
      <c r="J11" s="76">
        <v>10</v>
      </c>
      <c r="K11" s="76">
        <v>11</v>
      </c>
      <c r="L11" s="76">
        <v>12</v>
      </c>
      <c r="M11" s="76">
        <v>13</v>
      </c>
      <c r="N11" s="76">
        <v>14</v>
      </c>
      <c r="O11" s="76"/>
      <c r="P11" s="76"/>
    </row>
    <row r="12" spans="1:17" s="4" customFormat="1" ht="48" customHeight="1" thickBot="1" x14ac:dyDescent="0.3">
      <c r="A12" s="28" t="s">
        <v>142</v>
      </c>
      <c r="B12" s="29" t="s">
        <v>141</v>
      </c>
      <c r="C12" s="30" t="s">
        <v>144</v>
      </c>
      <c r="D12" s="58">
        <f>F12</f>
        <v>388</v>
      </c>
      <c r="E12" s="58"/>
      <c r="F12" s="58">
        <f>F13+F14+F15+F16+F17+F18+F19+F20</f>
        <v>388</v>
      </c>
      <c r="G12" s="30">
        <f>G15+G17+G18+G20</f>
        <v>84</v>
      </c>
      <c r="H12" s="30"/>
      <c r="I12" s="58">
        <f>I13+I14+I16+I18+I19+I20</f>
        <v>176</v>
      </c>
      <c r="J12" s="58">
        <f>J14+J15+J16+J17</f>
        <v>94</v>
      </c>
      <c r="K12" s="58">
        <f>K14+K15+K16</f>
        <v>66</v>
      </c>
      <c r="L12" s="58">
        <f>L14+L15+L16</f>
        <v>22</v>
      </c>
      <c r="M12" s="58">
        <f>M16</f>
        <v>20</v>
      </c>
      <c r="N12" s="58">
        <v>10</v>
      </c>
      <c r="O12" s="30"/>
      <c r="P12" s="30"/>
    </row>
    <row r="13" spans="1:17" s="8" customFormat="1" ht="15.75" thickBot="1" x14ac:dyDescent="0.3">
      <c r="A13" s="5" t="s">
        <v>74</v>
      </c>
      <c r="B13" s="6" t="s">
        <v>75</v>
      </c>
      <c r="C13" s="7" t="s">
        <v>19</v>
      </c>
      <c r="D13" s="3">
        <v>36</v>
      </c>
      <c r="E13" s="3"/>
      <c r="F13" s="3">
        <v>36</v>
      </c>
      <c r="G13" s="7"/>
      <c r="H13" s="7"/>
      <c r="I13" s="3">
        <v>36</v>
      </c>
      <c r="J13" s="3"/>
      <c r="K13" s="3"/>
      <c r="L13" s="3"/>
      <c r="M13" s="3"/>
      <c r="N13" s="3"/>
      <c r="O13" s="7"/>
      <c r="P13" s="7"/>
    </row>
    <row r="14" spans="1:17" s="8" customFormat="1" ht="28.5" customHeight="1" thickBot="1" x14ac:dyDescent="0.3">
      <c r="A14" s="5" t="s">
        <v>76</v>
      </c>
      <c r="B14" s="6" t="s">
        <v>77</v>
      </c>
      <c r="C14" s="7" t="s">
        <v>19</v>
      </c>
      <c r="D14" s="3">
        <v>72</v>
      </c>
      <c r="E14" s="3"/>
      <c r="F14" s="3">
        <v>72</v>
      </c>
      <c r="G14" s="7"/>
      <c r="H14" s="7"/>
      <c r="I14" s="3">
        <v>20</v>
      </c>
      <c r="J14" s="3">
        <v>20</v>
      </c>
      <c r="K14" s="3">
        <v>10</v>
      </c>
      <c r="L14" s="3">
        <v>22</v>
      </c>
      <c r="M14" s="3"/>
      <c r="N14" s="3"/>
      <c r="O14" s="7"/>
      <c r="P14" s="7"/>
    </row>
    <row r="15" spans="1:17" s="8" customFormat="1" ht="18.75" customHeight="1" thickBot="1" x14ac:dyDescent="0.3">
      <c r="A15" s="5" t="s">
        <v>78</v>
      </c>
      <c r="B15" s="6" t="s">
        <v>43</v>
      </c>
      <c r="C15" s="7" t="s">
        <v>19</v>
      </c>
      <c r="D15" s="3">
        <v>68</v>
      </c>
      <c r="E15" s="3"/>
      <c r="F15" s="3">
        <v>68</v>
      </c>
      <c r="G15" s="7">
        <v>48</v>
      </c>
      <c r="H15" s="7"/>
      <c r="I15" s="3"/>
      <c r="J15" s="3">
        <v>22</v>
      </c>
      <c r="K15" s="3">
        <v>46</v>
      </c>
      <c r="L15" s="3"/>
      <c r="M15" s="3"/>
      <c r="N15" s="3"/>
      <c r="O15" s="7"/>
      <c r="P15" s="7"/>
    </row>
    <row r="16" spans="1:17" s="8" customFormat="1" ht="18.75" customHeight="1" thickBot="1" x14ac:dyDescent="0.3">
      <c r="A16" s="5" t="s">
        <v>79</v>
      </c>
      <c r="B16" s="6" t="s">
        <v>20</v>
      </c>
      <c r="C16" s="7" t="s">
        <v>19</v>
      </c>
      <c r="D16" s="3">
        <v>80</v>
      </c>
      <c r="E16" s="3"/>
      <c r="F16" s="3">
        <v>80</v>
      </c>
      <c r="G16" s="7"/>
      <c r="H16" s="7"/>
      <c r="I16" s="3">
        <v>20</v>
      </c>
      <c r="J16" s="3">
        <v>20</v>
      </c>
      <c r="K16" s="3">
        <v>10</v>
      </c>
      <c r="L16" s="3"/>
      <c r="M16" s="3">
        <v>20</v>
      </c>
      <c r="N16" s="3">
        <v>10</v>
      </c>
      <c r="O16" s="7"/>
      <c r="P16" s="7"/>
    </row>
    <row r="17" spans="1:17" s="8" customFormat="1" ht="23.25" customHeight="1" thickBot="1" x14ac:dyDescent="0.3">
      <c r="A17" s="5" t="s">
        <v>80</v>
      </c>
      <c r="B17" s="6" t="s">
        <v>81</v>
      </c>
      <c r="C17" s="7" t="s">
        <v>19</v>
      </c>
      <c r="D17" s="3">
        <v>32</v>
      </c>
      <c r="E17" s="3"/>
      <c r="F17" s="3">
        <v>32</v>
      </c>
      <c r="G17" s="7">
        <v>12</v>
      </c>
      <c r="H17" s="7"/>
      <c r="I17" s="3"/>
      <c r="J17" s="3">
        <v>32</v>
      </c>
      <c r="K17" s="3"/>
      <c r="L17" s="3"/>
      <c r="M17" s="3"/>
      <c r="N17" s="3"/>
      <c r="O17" s="7"/>
      <c r="P17" s="7"/>
    </row>
    <row r="18" spans="1:17" s="8" customFormat="1" ht="15.75" customHeight="1" thickBot="1" x14ac:dyDescent="0.3">
      <c r="A18" s="5" t="s">
        <v>82</v>
      </c>
      <c r="B18" s="6" t="s">
        <v>83</v>
      </c>
      <c r="C18" s="7" t="s">
        <v>19</v>
      </c>
      <c r="D18" s="3">
        <v>32</v>
      </c>
      <c r="E18" s="3"/>
      <c r="F18" s="3">
        <v>32</v>
      </c>
      <c r="G18" s="7">
        <v>12</v>
      </c>
      <c r="H18" s="7"/>
      <c r="I18" s="3">
        <v>32</v>
      </c>
      <c r="J18" s="3"/>
      <c r="K18" s="3"/>
      <c r="L18" s="3"/>
      <c r="M18" s="3"/>
      <c r="N18" s="3"/>
      <c r="O18" s="7"/>
      <c r="P18" s="7"/>
    </row>
    <row r="19" spans="1:17" s="8" customFormat="1" ht="15.75" customHeight="1" thickBot="1" x14ac:dyDescent="0.3">
      <c r="A19" s="5" t="s">
        <v>84</v>
      </c>
      <c r="B19" s="6" t="s">
        <v>71</v>
      </c>
      <c r="C19" s="7" t="s">
        <v>19</v>
      </c>
      <c r="D19" s="3">
        <v>36</v>
      </c>
      <c r="E19" s="3"/>
      <c r="F19" s="3">
        <v>36</v>
      </c>
      <c r="G19" s="7"/>
      <c r="H19" s="7"/>
      <c r="I19" s="3">
        <v>36</v>
      </c>
      <c r="J19" s="3"/>
      <c r="K19" s="3"/>
      <c r="L19" s="3"/>
      <c r="M19" s="3"/>
      <c r="N19" s="3"/>
      <c r="O19" s="7"/>
      <c r="P19" s="7"/>
    </row>
    <row r="20" spans="1:17" s="8" customFormat="1" ht="30" customHeight="1" thickBot="1" x14ac:dyDescent="0.3">
      <c r="A20" s="5" t="s">
        <v>85</v>
      </c>
      <c r="B20" s="6" t="s">
        <v>86</v>
      </c>
      <c r="C20" s="7" t="s">
        <v>21</v>
      </c>
      <c r="D20" s="3">
        <v>32</v>
      </c>
      <c r="E20" s="3"/>
      <c r="F20" s="3">
        <v>32</v>
      </c>
      <c r="G20" s="7">
        <v>12</v>
      </c>
      <c r="H20" s="7"/>
      <c r="I20" s="3">
        <v>32</v>
      </c>
      <c r="J20" s="3"/>
      <c r="K20" s="3"/>
      <c r="L20" s="3"/>
      <c r="M20" s="3"/>
      <c r="N20" s="3"/>
      <c r="O20" s="7"/>
      <c r="P20" s="7"/>
    </row>
    <row r="21" spans="1:17" s="4" customFormat="1" ht="41.25" customHeight="1" thickBot="1" x14ac:dyDescent="0.3">
      <c r="A21" s="43" t="s">
        <v>22</v>
      </c>
      <c r="B21" s="29" t="s">
        <v>143</v>
      </c>
      <c r="C21" s="3"/>
      <c r="D21" s="58">
        <v>632</v>
      </c>
      <c r="E21" s="58"/>
      <c r="F21" s="58">
        <f>F22+F23+F24+F25+F26+F27+F28+F29+F30+F31</f>
        <v>632</v>
      </c>
      <c r="G21" s="58">
        <f>G22+G23+G24+G25+G26+G27+G28+G29+G30+G31</f>
        <v>426</v>
      </c>
      <c r="H21" s="58"/>
      <c r="I21" s="58">
        <f>I22+I23+I24+I25+I26+I28+I30</f>
        <v>400</v>
      </c>
      <c r="J21" s="58">
        <f>J25+J27+J29+J31</f>
        <v>232</v>
      </c>
      <c r="K21" s="3"/>
      <c r="L21" s="3"/>
      <c r="M21" s="3"/>
      <c r="N21" s="3"/>
      <c r="O21" s="3"/>
      <c r="P21" s="3"/>
    </row>
    <row r="22" spans="1:17" s="4" customFormat="1" ht="25.5" customHeight="1" thickBot="1" x14ac:dyDescent="0.3">
      <c r="A22" s="5" t="s">
        <v>23</v>
      </c>
      <c r="B22" s="6" t="s">
        <v>118</v>
      </c>
      <c r="C22" s="7" t="s">
        <v>72</v>
      </c>
      <c r="D22" s="3">
        <v>120</v>
      </c>
      <c r="E22" s="3"/>
      <c r="F22" s="3">
        <v>120</v>
      </c>
      <c r="G22" s="7">
        <v>84</v>
      </c>
      <c r="H22" s="7"/>
      <c r="I22" s="3">
        <v>120</v>
      </c>
      <c r="J22" s="3"/>
      <c r="K22" s="7"/>
      <c r="L22" s="7"/>
      <c r="M22" s="7"/>
      <c r="N22" s="7"/>
      <c r="O22" s="7"/>
      <c r="P22" s="7"/>
    </row>
    <row r="23" spans="1:17" s="4" customFormat="1" ht="25.5" customHeight="1" thickBot="1" x14ac:dyDescent="0.3">
      <c r="A23" s="5" t="s">
        <v>25</v>
      </c>
      <c r="B23" s="6" t="s">
        <v>36</v>
      </c>
      <c r="C23" s="7" t="s">
        <v>19</v>
      </c>
      <c r="D23" s="3">
        <v>36</v>
      </c>
      <c r="E23" s="3"/>
      <c r="F23" s="3">
        <v>36</v>
      </c>
      <c r="G23" s="7">
        <v>30</v>
      </c>
      <c r="H23" s="7"/>
      <c r="I23" s="3">
        <v>36</v>
      </c>
      <c r="J23" s="3"/>
      <c r="K23" s="7"/>
      <c r="L23" s="7"/>
      <c r="M23" s="7"/>
      <c r="N23" s="7"/>
      <c r="O23" s="7"/>
      <c r="P23" s="10"/>
    </row>
    <row r="24" spans="1:17" s="4" customFormat="1" ht="25.5" customHeight="1" thickBot="1" x14ac:dyDescent="0.3">
      <c r="A24" s="5" t="s">
        <v>27</v>
      </c>
      <c r="B24" s="6" t="s">
        <v>38</v>
      </c>
      <c r="C24" s="7" t="s">
        <v>72</v>
      </c>
      <c r="D24" s="3">
        <v>36</v>
      </c>
      <c r="E24" s="3"/>
      <c r="F24" s="3">
        <v>36</v>
      </c>
      <c r="G24" s="7">
        <v>18</v>
      </c>
      <c r="H24" s="7"/>
      <c r="I24" s="3">
        <v>36</v>
      </c>
      <c r="J24" s="3"/>
      <c r="K24" s="7"/>
      <c r="L24" s="7"/>
      <c r="M24" s="7"/>
      <c r="N24" s="7"/>
      <c r="O24" s="11"/>
      <c r="P24" s="12"/>
    </row>
    <row r="25" spans="1:17" s="4" customFormat="1" ht="25.5" customHeight="1" thickBot="1" x14ac:dyDescent="0.3">
      <c r="A25" s="5" t="s">
        <v>28</v>
      </c>
      <c r="B25" s="6" t="s">
        <v>29</v>
      </c>
      <c r="C25" s="7" t="s">
        <v>19</v>
      </c>
      <c r="D25" s="3">
        <v>96</v>
      </c>
      <c r="E25" s="3"/>
      <c r="F25" s="3">
        <v>96</v>
      </c>
      <c r="G25" s="7">
        <v>72</v>
      </c>
      <c r="H25" s="7"/>
      <c r="I25" s="3"/>
      <c r="J25" s="3">
        <v>96</v>
      </c>
      <c r="K25" s="7"/>
      <c r="L25" s="7"/>
      <c r="M25" s="7"/>
      <c r="N25" s="7"/>
      <c r="O25" s="12"/>
      <c r="P25" s="13"/>
      <c r="Q25" s="14"/>
    </row>
    <row r="26" spans="1:17" s="8" customFormat="1" ht="32.25" customHeight="1" thickBot="1" x14ac:dyDescent="0.3">
      <c r="A26" s="5" t="s">
        <v>30</v>
      </c>
      <c r="B26" s="6" t="s">
        <v>31</v>
      </c>
      <c r="C26" s="7" t="s">
        <v>19</v>
      </c>
      <c r="D26" s="3">
        <v>32</v>
      </c>
      <c r="E26" s="3"/>
      <c r="F26" s="3">
        <v>32</v>
      </c>
      <c r="G26" s="7">
        <v>18</v>
      </c>
      <c r="H26" s="7"/>
      <c r="I26" s="3">
        <v>32</v>
      </c>
      <c r="J26" s="3"/>
      <c r="K26" s="7"/>
      <c r="L26" s="7"/>
      <c r="M26" s="7"/>
      <c r="N26" s="7"/>
      <c r="O26" s="12"/>
      <c r="P26" s="15"/>
      <c r="Q26" s="16"/>
    </row>
    <row r="27" spans="1:17" s="8" customFormat="1" ht="28.5" customHeight="1" thickBot="1" x14ac:dyDescent="0.3">
      <c r="A27" s="5" t="s">
        <v>33</v>
      </c>
      <c r="B27" s="6" t="s">
        <v>41</v>
      </c>
      <c r="C27" s="7" t="s">
        <v>19</v>
      </c>
      <c r="D27" s="3">
        <v>32</v>
      </c>
      <c r="E27" s="3"/>
      <c r="F27" s="3">
        <v>32</v>
      </c>
      <c r="G27" s="7">
        <v>18</v>
      </c>
      <c r="H27" s="7"/>
      <c r="I27" s="3"/>
      <c r="J27" s="3">
        <v>32</v>
      </c>
      <c r="K27" s="7"/>
      <c r="L27" s="7"/>
      <c r="M27" s="7"/>
      <c r="N27" s="7"/>
      <c r="O27" s="12"/>
      <c r="P27" s="17"/>
    </row>
    <row r="28" spans="1:17" s="8" customFormat="1" ht="34.5" customHeight="1" thickBot="1" x14ac:dyDescent="0.3">
      <c r="A28" s="5" t="s">
        <v>35</v>
      </c>
      <c r="B28" s="6" t="s">
        <v>24</v>
      </c>
      <c r="C28" s="7" t="s">
        <v>32</v>
      </c>
      <c r="D28" s="3">
        <v>140</v>
      </c>
      <c r="E28" s="3"/>
      <c r="F28" s="3">
        <v>140</v>
      </c>
      <c r="G28" s="7">
        <v>96</v>
      </c>
      <c r="H28" s="7"/>
      <c r="I28" s="3">
        <v>140</v>
      </c>
      <c r="J28" s="3"/>
      <c r="K28" s="7"/>
      <c r="L28" s="7"/>
      <c r="M28" s="7"/>
      <c r="N28" s="7"/>
      <c r="O28" s="7"/>
      <c r="P28" s="12"/>
    </row>
    <row r="29" spans="1:17" s="8" customFormat="1" ht="40.5" customHeight="1" thickBot="1" x14ac:dyDescent="0.3">
      <c r="A29" s="5" t="s">
        <v>37</v>
      </c>
      <c r="B29" s="6" t="s">
        <v>160</v>
      </c>
      <c r="C29" s="7" t="s">
        <v>19</v>
      </c>
      <c r="D29" s="3">
        <v>72</v>
      </c>
      <c r="E29" s="3"/>
      <c r="F29" s="3">
        <v>72</v>
      </c>
      <c r="G29" s="7">
        <v>60</v>
      </c>
      <c r="H29" s="7"/>
      <c r="I29" s="3"/>
      <c r="J29" s="3">
        <v>72</v>
      </c>
      <c r="K29" s="7"/>
      <c r="L29" s="7"/>
      <c r="M29" s="7"/>
      <c r="N29" s="7"/>
      <c r="O29" s="7"/>
      <c r="P29" s="7"/>
      <c r="Q29" s="4"/>
    </row>
    <row r="30" spans="1:17" s="8" customFormat="1" ht="26.25" customHeight="1" thickBot="1" x14ac:dyDescent="0.3">
      <c r="A30" s="5" t="s">
        <v>40</v>
      </c>
      <c r="B30" s="6" t="s">
        <v>34</v>
      </c>
      <c r="C30" s="7" t="s">
        <v>19</v>
      </c>
      <c r="D30" s="3">
        <v>36</v>
      </c>
      <c r="E30" s="3"/>
      <c r="F30" s="3">
        <v>36</v>
      </c>
      <c r="G30" s="7">
        <v>18</v>
      </c>
      <c r="H30" s="7"/>
      <c r="I30" s="3">
        <v>36</v>
      </c>
      <c r="J30" s="3"/>
      <c r="K30" s="7"/>
      <c r="L30" s="7"/>
      <c r="M30" s="7"/>
      <c r="N30" s="7"/>
      <c r="O30" s="7"/>
      <c r="P30" s="7"/>
    </row>
    <row r="31" spans="1:17" s="8" customFormat="1" ht="28.5" customHeight="1" thickBot="1" x14ac:dyDescent="0.3">
      <c r="A31" s="5" t="s">
        <v>42</v>
      </c>
      <c r="B31" s="6" t="s">
        <v>26</v>
      </c>
      <c r="C31" s="7" t="s">
        <v>21</v>
      </c>
      <c r="D31" s="3">
        <v>32</v>
      </c>
      <c r="E31" s="3"/>
      <c r="F31" s="3">
        <v>32</v>
      </c>
      <c r="G31" s="7">
        <v>12</v>
      </c>
      <c r="H31" s="7"/>
      <c r="I31" s="3"/>
      <c r="J31" s="3">
        <v>32</v>
      </c>
      <c r="K31" s="7"/>
      <c r="L31" s="7"/>
      <c r="M31" s="7"/>
      <c r="N31" s="7"/>
      <c r="O31" s="7"/>
      <c r="P31" s="7"/>
    </row>
    <row r="32" spans="1:17" s="8" customFormat="1" ht="28.5" hidden="1" customHeight="1" x14ac:dyDescent="0.25">
      <c r="A32" s="5" t="s">
        <v>44</v>
      </c>
      <c r="B32" s="6" t="s">
        <v>45</v>
      </c>
      <c r="C32" s="7" t="s">
        <v>19</v>
      </c>
      <c r="D32" s="7">
        <f t="shared" ref="D32" si="0">E32+F32</f>
        <v>0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s="4" customFormat="1" ht="31.5" customHeight="1" thickBot="1" x14ac:dyDescent="0.3">
      <c r="A33" s="9" t="s">
        <v>70</v>
      </c>
      <c r="B33" s="29" t="s">
        <v>145</v>
      </c>
      <c r="C33" s="3"/>
      <c r="D33" s="3">
        <f>D34+D46+D66+D69+D78+D82+D85</f>
        <v>3066</v>
      </c>
      <c r="E33" s="3">
        <f t="shared" ref="E33:P33" si="1">E34+E43+E54+E58+E60+E63+E66</f>
        <v>0</v>
      </c>
      <c r="F33" s="3">
        <f>F34+F46+F66+F69+F78+F82+F85</f>
        <v>3066</v>
      </c>
      <c r="G33" s="3">
        <f>G34+G46+G66+G78+G82+G85</f>
        <v>2280</v>
      </c>
      <c r="H33" s="3">
        <f t="shared" si="1"/>
        <v>0</v>
      </c>
      <c r="I33" s="3">
        <f t="shared" si="1"/>
        <v>0</v>
      </c>
      <c r="J33" s="3">
        <f t="shared" si="1"/>
        <v>532</v>
      </c>
      <c r="K33" s="3">
        <f t="shared" si="1"/>
        <v>38</v>
      </c>
      <c r="L33" s="3">
        <f t="shared" si="1"/>
        <v>144</v>
      </c>
      <c r="M33" s="3">
        <f t="shared" si="1"/>
        <v>176</v>
      </c>
      <c r="N33" s="3">
        <f t="shared" si="1"/>
        <v>132</v>
      </c>
      <c r="O33" s="3">
        <f t="shared" si="1"/>
        <v>0</v>
      </c>
      <c r="P33" s="3">
        <f t="shared" si="1"/>
        <v>0</v>
      </c>
    </row>
    <row r="34" spans="1:16" s="4" customFormat="1" ht="44.25" customHeight="1" thickBot="1" x14ac:dyDescent="0.3">
      <c r="A34" s="59" t="s">
        <v>46</v>
      </c>
      <c r="B34" s="60" t="s">
        <v>87</v>
      </c>
      <c r="C34" s="3" t="s">
        <v>39</v>
      </c>
      <c r="D34" s="48">
        <f>F34</f>
        <v>380</v>
      </c>
      <c r="E34" s="31"/>
      <c r="F34" s="48">
        <f>F35+F36+F43+F44+F45</f>
        <v>380</v>
      </c>
      <c r="G34" s="48">
        <f>G35+G36+G43+G44+G45</f>
        <v>330</v>
      </c>
      <c r="H34" s="48"/>
      <c r="I34" s="48"/>
      <c r="J34" s="48">
        <f>J35+J36+J43+J44+J45</f>
        <v>380</v>
      </c>
      <c r="K34" s="31"/>
      <c r="L34" s="31"/>
      <c r="M34" s="31"/>
      <c r="N34" s="31"/>
      <c r="O34" s="31"/>
      <c r="P34" s="31"/>
    </row>
    <row r="35" spans="1:16" s="8" customFormat="1" ht="31.5" customHeight="1" thickBot="1" x14ac:dyDescent="0.3">
      <c r="A35" s="5" t="s">
        <v>47</v>
      </c>
      <c r="B35" s="6" t="s">
        <v>56</v>
      </c>
      <c r="C35" s="7" t="s">
        <v>72</v>
      </c>
      <c r="D35" s="3">
        <v>84</v>
      </c>
      <c r="E35" s="3"/>
      <c r="F35" s="3">
        <v>84</v>
      </c>
      <c r="G35" s="3">
        <v>60</v>
      </c>
      <c r="H35" s="3"/>
      <c r="I35" s="3"/>
      <c r="J35" s="3">
        <v>84</v>
      </c>
      <c r="K35" s="7"/>
      <c r="L35" s="7"/>
      <c r="M35" s="7"/>
      <c r="N35" s="7"/>
      <c r="O35" s="7"/>
      <c r="P35" s="7"/>
    </row>
    <row r="36" spans="1:16" s="8" customFormat="1" ht="15.75" thickBot="1" x14ac:dyDescent="0.3">
      <c r="A36" s="18" t="s">
        <v>89</v>
      </c>
      <c r="B36" s="6" t="s">
        <v>68</v>
      </c>
      <c r="C36" s="7" t="s">
        <v>21</v>
      </c>
      <c r="D36" s="3">
        <v>18</v>
      </c>
      <c r="E36" s="3"/>
      <c r="F36" s="3">
        <v>18</v>
      </c>
      <c r="G36" s="3">
        <v>18</v>
      </c>
      <c r="H36" s="3"/>
      <c r="I36" s="3"/>
      <c r="J36" s="3">
        <v>18</v>
      </c>
      <c r="K36" s="7"/>
      <c r="L36" s="7"/>
      <c r="M36" s="7"/>
      <c r="N36" s="7"/>
      <c r="O36" s="7"/>
      <c r="P36" s="7"/>
    </row>
    <row r="37" spans="1:16" s="8" customFormat="1" ht="28.5" hidden="1" customHeight="1" thickBot="1" x14ac:dyDescent="0.3">
      <c r="A37" s="18" t="s">
        <v>67</v>
      </c>
      <c r="B37" s="6" t="s">
        <v>90</v>
      </c>
      <c r="C37" s="7"/>
      <c r="D37" s="3"/>
      <c r="E37" s="3"/>
      <c r="F37" s="3"/>
      <c r="G37" s="3"/>
      <c r="H37" s="3"/>
      <c r="I37" s="3"/>
      <c r="J37" s="3"/>
      <c r="K37" s="7"/>
      <c r="L37" s="7"/>
      <c r="M37" s="7"/>
      <c r="N37" s="7"/>
      <c r="O37" s="7"/>
      <c r="P37" s="7"/>
    </row>
    <row r="38" spans="1:16" s="8" customFormat="1" ht="39" hidden="1" customHeight="1" thickBot="1" x14ac:dyDescent="0.3">
      <c r="A38" s="18"/>
      <c r="B38" s="6" t="s">
        <v>91</v>
      </c>
      <c r="C38" s="7" t="s">
        <v>32</v>
      </c>
      <c r="D38" s="3"/>
      <c r="E38" s="3"/>
      <c r="F38" s="3">
        <v>174</v>
      </c>
      <c r="G38" s="3">
        <v>144</v>
      </c>
      <c r="H38" s="3"/>
      <c r="I38" s="3"/>
      <c r="J38" s="3"/>
      <c r="K38" s="7">
        <v>174</v>
      </c>
      <c r="L38" s="7"/>
      <c r="M38" s="7"/>
      <c r="N38" s="7"/>
      <c r="O38" s="7"/>
      <c r="P38" s="7"/>
    </row>
    <row r="39" spans="1:16" s="8" customFormat="1" ht="35.25" hidden="1" customHeight="1" thickBot="1" x14ac:dyDescent="0.3">
      <c r="A39" s="18" t="s">
        <v>92</v>
      </c>
      <c r="B39" s="6" t="s">
        <v>93</v>
      </c>
      <c r="C39" s="7" t="s">
        <v>21</v>
      </c>
      <c r="D39" s="3"/>
      <c r="E39" s="3"/>
      <c r="F39" s="3">
        <v>18</v>
      </c>
      <c r="G39" s="3"/>
      <c r="H39" s="3"/>
      <c r="I39" s="3"/>
      <c r="J39" s="3"/>
      <c r="K39" s="7">
        <v>18</v>
      </c>
      <c r="L39" s="7"/>
      <c r="M39" s="7"/>
      <c r="N39" s="7"/>
      <c r="O39" s="7"/>
      <c r="P39" s="7"/>
    </row>
    <row r="40" spans="1:16" s="8" customFormat="1" ht="34.5" hidden="1" customHeight="1" thickBot="1" x14ac:dyDescent="0.3">
      <c r="A40" s="18"/>
      <c r="B40" s="6"/>
      <c r="C40" s="7"/>
      <c r="D40" s="3"/>
      <c r="E40" s="3"/>
      <c r="F40" s="3"/>
      <c r="G40" s="3"/>
      <c r="H40" s="3"/>
      <c r="I40" s="3"/>
      <c r="J40" s="3"/>
      <c r="K40" s="7"/>
      <c r="L40" s="7"/>
      <c r="M40" s="7"/>
      <c r="N40" s="7"/>
      <c r="O40" s="7"/>
      <c r="P40" s="7"/>
    </row>
    <row r="41" spans="1:16" s="8" customFormat="1" ht="57.75" hidden="1" customHeight="1" thickBot="1" x14ac:dyDescent="0.3">
      <c r="A41" s="18"/>
      <c r="B41" s="6"/>
      <c r="C41" s="7"/>
      <c r="D41" s="3"/>
      <c r="E41" s="3"/>
      <c r="F41" s="3"/>
      <c r="G41" s="3"/>
      <c r="H41" s="3"/>
      <c r="I41" s="3"/>
      <c r="J41" s="3"/>
      <c r="K41" s="7"/>
      <c r="L41" s="7"/>
      <c r="M41" s="7"/>
      <c r="N41" s="7"/>
      <c r="O41" s="7"/>
      <c r="P41" s="7"/>
    </row>
    <row r="42" spans="1:16" s="8" customFormat="1" ht="43.5" hidden="1" customHeight="1" thickBot="1" x14ac:dyDescent="0.3">
      <c r="A42" s="18"/>
      <c r="B42" s="6"/>
      <c r="C42" s="7"/>
      <c r="D42" s="3"/>
      <c r="E42" s="3"/>
      <c r="F42" s="3"/>
      <c r="G42" s="3"/>
      <c r="H42" s="3"/>
      <c r="I42" s="3"/>
      <c r="J42" s="3"/>
      <c r="K42" s="7"/>
      <c r="L42" s="7"/>
      <c r="M42" s="7"/>
      <c r="N42" s="7"/>
      <c r="O42" s="7"/>
      <c r="P42" s="7"/>
    </row>
    <row r="43" spans="1:16" s="4" customFormat="1" ht="44.25" customHeight="1" thickBot="1" x14ac:dyDescent="0.3">
      <c r="A43" s="39" t="s">
        <v>67</v>
      </c>
      <c r="B43" s="39" t="s">
        <v>94</v>
      </c>
      <c r="C43" s="7" t="s">
        <v>72</v>
      </c>
      <c r="D43" s="3">
        <v>152</v>
      </c>
      <c r="E43" s="3"/>
      <c r="F43" s="3">
        <v>152</v>
      </c>
      <c r="G43" s="3">
        <v>126</v>
      </c>
      <c r="H43" s="61"/>
      <c r="I43" s="62"/>
      <c r="J43" s="70">
        <v>152</v>
      </c>
      <c r="K43" s="7"/>
      <c r="L43" s="31"/>
      <c r="M43" s="31"/>
      <c r="N43" s="31"/>
      <c r="O43" s="31"/>
      <c r="P43" s="31"/>
    </row>
    <row r="44" spans="1:16" s="8" customFormat="1" ht="20.25" customHeight="1" thickBot="1" x14ac:dyDescent="0.3">
      <c r="A44" s="39" t="s">
        <v>92</v>
      </c>
      <c r="B44" s="39" t="s">
        <v>93</v>
      </c>
      <c r="C44" s="7" t="s">
        <v>21</v>
      </c>
      <c r="D44" s="3">
        <v>18</v>
      </c>
      <c r="E44" s="3"/>
      <c r="F44" s="3">
        <v>18</v>
      </c>
      <c r="G44" s="3">
        <v>18</v>
      </c>
      <c r="H44" s="61"/>
      <c r="I44" s="63"/>
      <c r="J44" s="71">
        <v>18</v>
      </c>
      <c r="K44" s="7"/>
      <c r="L44" s="7"/>
      <c r="M44" s="7"/>
      <c r="N44" s="7"/>
      <c r="O44" s="7"/>
      <c r="P44" s="7"/>
    </row>
    <row r="45" spans="1:16" s="8" customFormat="1" ht="25.5" customHeight="1" thickBot="1" x14ac:dyDescent="0.3">
      <c r="A45" s="18" t="s">
        <v>95</v>
      </c>
      <c r="B45" s="6"/>
      <c r="C45" s="7" t="s">
        <v>19</v>
      </c>
      <c r="D45" s="3">
        <v>108</v>
      </c>
      <c r="E45" s="3"/>
      <c r="F45" s="3">
        <v>108</v>
      </c>
      <c r="G45" s="3">
        <v>108</v>
      </c>
      <c r="H45" s="3"/>
      <c r="I45" s="3"/>
      <c r="J45" s="3">
        <v>108</v>
      </c>
      <c r="K45" s="7"/>
      <c r="L45" s="7"/>
      <c r="M45" s="7"/>
      <c r="N45" s="7"/>
      <c r="O45" s="7"/>
      <c r="P45" s="7"/>
    </row>
    <row r="46" spans="1:16" s="8" customFormat="1" ht="50.25" customHeight="1" thickBot="1" x14ac:dyDescent="0.3">
      <c r="A46" s="64" t="s">
        <v>48</v>
      </c>
      <c r="B46" s="60" t="s">
        <v>123</v>
      </c>
      <c r="C46" s="7" t="s">
        <v>39</v>
      </c>
      <c r="D46" s="48">
        <v>1650</v>
      </c>
      <c r="E46" s="7"/>
      <c r="F46" s="48">
        <f>F47+F49+F50+F51+F52+F53+F54+F55+F56+F57+F58+F59+F60+F48</f>
        <v>1650</v>
      </c>
      <c r="G46" s="48">
        <f>G47+G48+G49+G50+G51+G52+G53+G54+G55+G56+G57+G58+G59+G59+G60</f>
        <v>1290</v>
      </c>
      <c r="H46" s="69">
        <v>20</v>
      </c>
      <c r="I46" s="49"/>
      <c r="J46" s="48">
        <f>J47+J48</f>
        <v>104</v>
      </c>
      <c r="K46" s="48">
        <f>K49+K51+K52+K53+K57+K60</f>
        <v>546</v>
      </c>
      <c r="L46" s="48">
        <f>L49+L50+L53+L54+L55+L56+L57+L58+L59</f>
        <v>824</v>
      </c>
      <c r="M46" s="48">
        <f>M60+M59</f>
        <v>176</v>
      </c>
      <c r="N46" s="7"/>
      <c r="O46" s="7"/>
      <c r="P46" s="7"/>
    </row>
    <row r="47" spans="1:16" s="8" customFormat="1" ht="36.75" customHeight="1" thickBot="1" x14ac:dyDescent="0.3">
      <c r="A47" s="18" t="s">
        <v>96</v>
      </c>
      <c r="B47" s="6" t="s">
        <v>97</v>
      </c>
      <c r="C47" s="7" t="s">
        <v>32</v>
      </c>
      <c r="D47" s="3">
        <v>68</v>
      </c>
      <c r="E47" s="3"/>
      <c r="F47" s="3">
        <v>68</v>
      </c>
      <c r="G47" s="7">
        <v>48</v>
      </c>
      <c r="H47" s="7"/>
      <c r="I47" s="7"/>
      <c r="J47" s="3">
        <v>68</v>
      </c>
      <c r="K47" s="3"/>
      <c r="L47" s="3"/>
      <c r="M47" s="3"/>
      <c r="N47" s="10"/>
      <c r="O47" s="7"/>
      <c r="P47" s="7"/>
    </row>
    <row r="48" spans="1:16" s="8" customFormat="1" ht="21.75" customHeight="1" thickBot="1" x14ac:dyDescent="0.3">
      <c r="A48" s="18" t="s">
        <v>98</v>
      </c>
      <c r="B48" s="6"/>
      <c r="C48" s="7" t="s">
        <v>21</v>
      </c>
      <c r="D48" s="3">
        <v>36</v>
      </c>
      <c r="E48" s="3"/>
      <c r="F48" s="3">
        <v>36</v>
      </c>
      <c r="G48" s="7">
        <v>36</v>
      </c>
      <c r="H48" s="7"/>
      <c r="I48" s="7"/>
      <c r="J48" s="3">
        <v>36</v>
      </c>
      <c r="K48" s="3"/>
      <c r="L48" s="3"/>
      <c r="M48" s="65"/>
      <c r="N48" s="17"/>
      <c r="O48" s="7"/>
      <c r="P48" s="7"/>
    </row>
    <row r="49" spans="1:17" s="8" customFormat="1" ht="31.5" customHeight="1" thickBot="1" x14ac:dyDescent="0.3">
      <c r="A49" s="19" t="s">
        <v>99</v>
      </c>
      <c r="B49" s="20" t="s">
        <v>100</v>
      </c>
      <c r="C49" s="21" t="s">
        <v>32</v>
      </c>
      <c r="D49" s="65">
        <v>280</v>
      </c>
      <c r="E49" s="65"/>
      <c r="F49" s="65">
        <v>280</v>
      </c>
      <c r="G49" s="12">
        <v>192</v>
      </c>
      <c r="H49" s="12">
        <v>10</v>
      </c>
      <c r="I49" s="12"/>
      <c r="J49" s="65"/>
      <c r="K49" s="67">
        <v>136</v>
      </c>
      <c r="L49" s="65">
        <v>144</v>
      </c>
      <c r="M49" s="65"/>
      <c r="N49" s="26"/>
      <c r="O49" s="12"/>
      <c r="P49" s="21"/>
      <c r="Q49" s="16"/>
    </row>
    <row r="50" spans="1:17" s="8" customFormat="1" ht="15.75" thickBot="1" x14ac:dyDescent="0.3">
      <c r="A50" s="22" t="s">
        <v>117</v>
      </c>
      <c r="B50" s="20"/>
      <c r="C50" s="17" t="s">
        <v>19</v>
      </c>
      <c r="D50" s="66">
        <v>72</v>
      </c>
      <c r="E50" s="67"/>
      <c r="F50" s="65">
        <v>72</v>
      </c>
      <c r="G50" s="12">
        <v>72</v>
      </c>
      <c r="H50" s="21"/>
      <c r="I50" s="12"/>
      <c r="J50" s="65"/>
      <c r="K50" s="65"/>
      <c r="L50" s="66">
        <v>72</v>
      </c>
      <c r="M50" s="65"/>
      <c r="N50" s="27"/>
      <c r="O50" s="12"/>
      <c r="P50" s="17"/>
    </row>
    <row r="51" spans="1:17" s="8" customFormat="1" ht="30.75" customHeight="1" thickBot="1" x14ac:dyDescent="0.3">
      <c r="A51" s="19" t="s">
        <v>102</v>
      </c>
      <c r="B51" s="20" t="s">
        <v>101</v>
      </c>
      <c r="C51" s="7" t="s">
        <v>32</v>
      </c>
      <c r="D51" s="3">
        <v>188</v>
      </c>
      <c r="E51" s="3"/>
      <c r="F51" s="3">
        <v>188</v>
      </c>
      <c r="G51" s="7">
        <v>132</v>
      </c>
      <c r="H51" s="7">
        <v>10</v>
      </c>
      <c r="I51" s="7"/>
      <c r="J51" s="3"/>
      <c r="K51" s="3">
        <v>188</v>
      </c>
      <c r="L51" s="3"/>
      <c r="M51" s="3"/>
      <c r="N51" s="7"/>
      <c r="O51" s="7"/>
      <c r="P51" s="7"/>
    </row>
    <row r="52" spans="1:17" s="8" customFormat="1" ht="26.25" customHeight="1" thickBot="1" x14ac:dyDescent="0.3">
      <c r="A52" s="18" t="s">
        <v>139</v>
      </c>
      <c r="B52" s="6"/>
      <c r="C52" s="7" t="s">
        <v>19</v>
      </c>
      <c r="D52" s="3">
        <v>72</v>
      </c>
      <c r="E52" s="3"/>
      <c r="F52" s="3">
        <v>72</v>
      </c>
      <c r="G52" s="7">
        <v>72</v>
      </c>
      <c r="H52" s="7"/>
      <c r="I52" s="7"/>
      <c r="J52" s="3"/>
      <c r="K52" s="3">
        <v>72</v>
      </c>
      <c r="L52" s="3"/>
      <c r="M52" s="3"/>
      <c r="N52" s="7"/>
      <c r="O52" s="7"/>
      <c r="P52" s="7"/>
    </row>
    <row r="53" spans="1:17" s="8" customFormat="1" ht="40.5" customHeight="1" thickBot="1" x14ac:dyDescent="0.3">
      <c r="A53" s="19" t="s">
        <v>103</v>
      </c>
      <c r="B53" s="20" t="s">
        <v>106</v>
      </c>
      <c r="C53" s="7" t="s">
        <v>72</v>
      </c>
      <c r="D53" s="3">
        <v>188</v>
      </c>
      <c r="E53" s="3"/>
      <c r="F53" s="3">
        <v>188</v>
      </c>
      <c r="G53" s="7">
        <v>132</v>
      </c>
      <c r="H53" s="7"/>
      <c r="I53" s="7"/>
      <c r="J53" s="3"/>
      <c r="K53" s="3">
        <v>50</v>
      </c>
      <c r="L53" s="3">
        <v>138</v>
      </c>
      <c r="M53" s="3"/>
      <c r="N53" s="7"/>
      <c r="O53" s="7"/>
      <c r="P53" s="7"/>
    </row>
    <row r="54" spans="1:17" s="4" customFormat="1" ht="22.5" customHeight="1" thickBot="1" x14ac:dyDescent="0.3">
      <c r="A54" s="18" t="s">
        <v>120</v>
      </c>
      <c r="B54" s="6"/>
      <c r="C54" s="7" t="s">
        <v>19</v>
      </c>
      <c r="D54" s="3">
        <v>72</v>
      </c>
      <c r="E54" s="3"/>
      <c r="F54" s="3">
        <v>72</v>
      </c>
      <c r="G54" s="7">
        <v>72</v>
      </c>
      <c r="H54" s="7"/>
      <c r="I54" s="7"/>
      <c r="J54" s="3"/>
      <c r="K54" s="3"/>
      <c r="L54" s="3">
        <v>72</v>
      </c>
      <c r="M54" s="31"/>
      <c r="N54" s="31"/>
      <c r="O54" s="31"/>
      <c r="P54" s="31"/>
    </row>
    <row r="55" spans="1:17" s="8" customFormat="1" ht="41.25" customHeight="1" thickBot="1" x14ac:dyDescent="0.3">
      <c r="A55" s="19" t="s">
        <v>104</v>
      </c>
      <c r="B55" s="20" t="s">
        <v>107</v>
      </c>
      <c r="C55" s="7" t="s">
        <v>72</v>
      </c>
      <c r="D55" s="3">
        <v>144</v>
      </c>
      <c r="E55" s="3"/>
      <c r="F55" s="3">
        <v>144</v>
      </c>
      <c r="G55" s="7">
        <v>108</v>
      </c>
      <c r="H55" s="7"/>
      <c r="I55" s="7"/>
      <c r="J55" s="3"/>
      <c r="K55" s="3"/>
      <c r="L55" s="3">
        <v>144</v>
      </c>
      <c r="M55" s="3"/>
      <c r="N55" s="7"/>
      <c r="O55" s="7"/>
      <c r="P55" s="7"/>
    </row>
    <row r="56" spans="1:17" s="8" customFormat="1" ht="27" customHeight="1" thickBot="1" x14ac:dyDescent="0.3">
      <c r="A56" s="18" t="s">
        <v>121</v>
      </c>
      <c r="B56" s="6"/>
      <c r="C56" s="7" t="s">
        <v>19</v>
      </c>
      <c r="D56" s="3">
        <v>72</v>
      </c>
      <c r="E56" s="3"/>
      <c r="F56" s="3">
        <v>72</v>
      </c>
      <c r="G56" s="7">
        <v>72</v>
      </c>
      <c r="H56" s="7"/>
      <c r="I56" s="7"/>
      <c r="J56" s="3"/>
      <c r="K56" s="3"/>
      <c r="L56" s="3">
        <v>72</v>
      </c>
      <c r="M56" s="3"/>
      <c r="N56" s="7"/>
      <c r="O56" s="7"/>
      <c r="P56" s="7"/>
    </row>
    <row r="57" spans="1:17" s="8" customFormat="1" ht="38.25" customHeight="1" thickBot="1" x14ac:dyDescent="0.3">
      <c r="A57" s="19" t="s">
        <v>105</v>
      </c>
      <c r="B57" s="20" t="s">
        <v>108</v>
      </c>
      <c r="C57" s="7" t="s">
        <v>19</v>
      </c>
      <c r="D57" s="3">
        <v>124</v>
      </c>
      <c r="E57" s="3"/>
      <c r="F57" s="3">
        <v>124</v>
      </c>
      <c r="G57" s="7">
        <v>84</v>
      </c>
      <c r="H57" s="7"/>
      <c r="I57" s="7"/>
      <c r="J57" s="3"/>
      <c r="K57" s="3">
        <v>62</v>
      </c>
      <c r="L57" s="3">
        <v>62</v>
      </c>
      <c r="M57" s="3"/>
      <c r="N57" s="7"/>
      <c r="O57" s="7"/>
      <c r="P57" s="7"/>
    </row>
    <row r="58" spans="1:17" s="8" customFormat="1" ht="23.25" customHeight="1" thickBot="1" x14ac:dyDescent="0.3">
      <c r="A58" s="18" t="s">
        <v>122</v>
      </c>
      <c r="B58" s="6"/>
      <c r="C58" s="7" t="s">
        <v>19</v>
      </c>
      <c r="D58" s="3">
        <v>72</v>
      </c>
      <c r="E58" s="3"/>
      <c r="F58" s="3">
        <v>72</v>
      </c>
      <c r="G58" s="7">
        <v>72</v>
      </c>
      <c r="H58" s="7"/>
      <c r="I58" s="7"/>
      <c r="J58" s="3"/>
      <c r="K58" s="3"/>
      <c r="L58" s="3">
        <v>72</v>
      </c>
      <c r="M58" s="3"/>
      <c r="N58" s="7"/>
      <c r="O58" s="7"/>
      <c r="P58" s="7"/>
    </row>
    <row r="59" spans="1:17" s="8" customFormat="1" ht="38.25" customHeight="1" thickBot="1" x14ac:dyDescent="0.3">
      <c r="A59" s="19" t="s">
        <v>109</v>
      </c>
      <c r="B59" s="20" t="s">
        <v>110</v>
      </c>
      <c r="C59" s="7" t="s">
        <v>19</v>
      </c>
      <c r="D59" s="3">
        <v>80</v>
      </c>
      <c r="E59" s="3"/>
      <c r="F59" s="3">
        <v>80</v>
      </c>
      <c r="G59" s="7">
        <v>54</v>
      </c>
      <c r="H59" s="7"/>
      <c r="I59" s="7"/>
      <c r="J59" s="3"/>
      <c r="K59" s="3"/>
      <c r="L59" s="3">
        <v>48</v>
      </c>
      <c r="M59" s="3">
        <v>32</v>
      </c>
      <c r="N59" s="7"/>
      <c r="O59" s="7"/>
      <c r="P59" s="7"/>
    </row>
    <row r="60" spans="1:17" s="4" customFormat="1" ht="40.5" customHeight="1" thickBot="1" x14ac:dyDescent="0.3">
      <c r="A60" s="19" t="s">
        <v>111</v>
      </c>
      <c r="B60" s="20" t="s">
        <v>112</v>
      </c>
      <c r="C60" s="7" t="s">
        <v>19</v>
      </c>
      <c r="D60" s="3">
        <v>182</v>
      </c>
      <c r="E60" s="3"/>
      <c r="F60" s="3">
        <f>F61+F62+F63+F64+F65</f>
        <v>182</v>
      </c>
      <c r="G60" s="3">
        <f>G61+G62+G63+G64+G65</f>
        <v>90</v>
      </c>
      <c r="H60" s="7"/>
      <c r="I60" s="7"/>
      <c r="J60" s="3"/>
      <c r="K60" s="3">
        <v>38</v>
      </c>
      <c r="L60" s="3">
        <f>L61+L62+L63+L64+L65</f>
        <v>0</v>
      </c>
      <c r="M60" s="3">
        <f>M62+M63+M64+M65</f>
        <v>144</v>
      </c>
      <c r="N60" s="7"/>
      <c r="O60" s="7"/>
      <c r="P60" s="7"/>
    </row>
    <row r="61" spans="1:17" s="8" customFormat="1" ht="51.75" customHeight="1" thickBot="1" x14ac:dyDescent="0.3">
      <c r="A61" s="18"/>
      <c r="B61" s="6" t="s">
        <v>113</v>
      </c>
      <c r="C61" s="7"/>
      <c r="D61" s="7">
        <v>38</v>
      </c>
      <c r="E61" s="7"/>
      <c r="F61" s="7">
        <v>38</v>
      </c>
      <c r="G61" s="7">
        <v>18</v>
      </c>
      <c r="H61" s="7"/>
      <c r="I61" s="7"/>
      <c r="J61" s="7"/>
      <c r="K61" s="7">
        <v>38</v>
      </c>
      <c r="L61" s="7"/>
      <c r="M61" s="7"/>
      <c r="N61" s="7"/>
      <c r="O61" s="7"/>
      <c r="P61" s="7"/>
    </row>
    <row r="62" spans="1:17" s="8" customFormat="1" ht="51" customHeight="1" thickBot="1" x14ac:dyDescent="0.3">
      <c r="A62" s="18"/>
      <c r="B62" s="6" t="s">
        <v>114</v>
      </c>
      <c r="C62" s="7"/>
      <c r="D62" s="7">
        <v>32</v>
      </c>
      <c r="E62" s="42"/>
      <c r="F62" s="7">
        <v>32</v>
      </c>
      <c r="G62" s="7">
        <v>12</v>
      </c>
      <c r="H62" s="7"/>
      <c r="I62" s="7"/>
      <c r="J62" s="7"/>
      <c r="K62" s="7"/>
      <c r="L62" s="7"/>
      <c r="M62" s="7">
        <v>32</v>
      </c>
      <c r="N62" s="7"/>
      <c r="O62" s="7"/>
      <c r="P62" s="7"/>
    </row>
    <row r="63" spans="1:17" s="4" customFormat="1" ht="59.25" customHeight="1" thickBot="1" x14ac:dyDescent="0.3">
      <c r="A63" s="32"/>
      <c r="B63" s="6" t="s">
        <v>115</v>
      </c>
      <c r="C63" s="31"/>
      <c r="D63" s="7">
        <v>32</v>
      </c>
      <c r="E63" s="31"/>
      <c r="F63" s="7">
        <v>32</v>
      </c>
      <c r="G63" s="7">
        <v>12</v>
      </c>
      <c r="H63" s="7"/>
      <c r="I63" s="7"/>
      <c r="J63" s="7"/>
      <c r="K63" s="7"/>
      <c r="L63" s="7"/>
      <c r="M63" s="7">
        <v>32</v>
      </c>
      <c r="N63" s="31"/>
      <c r="O63" s="31"/>
      <c r="P63" s="31"/>
    </row>
    <row r="64" spans="1:17" s="8" customFormat="1" ht="48" customHeight="1" thickBot="1" x14ac:dyDescent="0.3">
      <c r="A64" s="18"/>
      <c r="B64" s="6" t="s">
        <v>116</v>
      </c>
      <c r="C64" s="7"/>
      <c r="D64" s="7">
        <v>44</v>
      </c>
      <c r="E64" s="7"/>
      <c r="F64" s="7">
        <v>44</v>
      </c>
      <c r="G64" s="7">
        <v>24</v>
      </c>
      <c r="H64" s="7"/>
      <c r="I64" s="7"/>
      <c r="J64" s="7"/>
      <c r="K64" s="7"/>
      <c r="L64" s="7"/>
      <c r="M64" s="7">
        <v>44</v>
      </c>
      <c r="N64" s="7"/>
      <c r="O64" s="7"/>
      <c r="P64" s="7"/>
    </row>
    <row r="65" spans="1:16" s="8" customFormat="1" ht="39" thickBot="1" x14ac:dyDescent="0.3">
      <c r="A65" s="18"/>
      <c r="B65" s="6" t="s">
        <v>119</v>
      </c>
      <c r="C65" s="7"/>
      <c r="D65" s="7">
        <v>36</v>
      </c>
      <c r="E65" s="7"/>
      <c r="F65" s="7">
        <v>36</v>
      </c>
      <c r="G65" s="7">
        <v>24</v>
      </c>
      <c r="H65" s="7"/>
      <c r="I65" s="7"/>
      <c r="J65" s="7"/>
      <c r="K65" s="7"/>
      <c r="L65" s="7"/>
      <c r="M65" s="7">
        <v>36</v>
      </c>
      <c r="N65" s="7"/>
      <c r="O65" s="7"/>
      <c r="P65" s="7"/>
    </row>
    <row r="66" spans="1:16" s="4" customFormat="1" ht="43.5" customHeight="1" thickBot="1" x14ac:dyDescent="0.3">
      <c r="A66" s="59" t="s">
        <v>49</v>
      </c>
      <c r="B66" s="60" t="s">
        <v>153</v>
      </c>
      <c r="C66" s="3" t="s">
        <v>39</v>
      </c>
      <c r="D66" s="48">
        <v>132</v>
      </c>
      <c r="E66" s="31"/>
      <c r="F66" s="48">
        <f>F67+F68</f>
        <v>132</v>
      </c>
      <c r="G66" s="48">
        <f>G67+G68</f>
        <v>114</v>
      </c>
      <c r="H66" s="48"/>
      <c r="I66" s="48"/>
      <c r="J66" s="48"/>
      <c r="K66" s="48"/>
      <c r="L66" s="48"/>
      <c r="M66" s="48"/>
      <c r="N66" s="48">
        <f>F66</f>
        <v>132</v>
      </c>
      <c r="O66" s="31"/>
      <c r="P66" s="31"/>
    </row>
    <row r="67" spans="1:16" s="8" customFormat="1" ht="30" customHeight="1" thickBot="1" x14ac:dyDescent="0.3">
      <c r="A67" s="18" t="s">
        <v>124</v>
      </c>
      <c r="B67" s="6" t="s">
        <v>126</v>
      </c>
      <c r="C67" s="7" t="s">
        <v>19</v>
      </c>
      <c r="D67" s="3">
        <v>60</v>
      </c>
      <c r="E67" s="3"/>
      <c r="F67" s="3">
        <v>60</v>
      </c>
      <c r="G67" s="7">
        <v>42</v>
      </c>
      <c r="H67" s="3"/>
      <c r="I67" s="3"/>
      <c r="J67" s="3"/>
      <c r="K67" s="3"/>
      <c r="L67" s="3"/>
      <c r="M67" s="3"/>
      <c r="N67" s="3">
        <v>60</v>
      </c>
      <c r="O67" s="7"/>
      <c r="P67" s="7"/>
    </row>
    <row r="68" spans="1:16" s="8" customFormat="1" ht="24.75" customHeight="1" thickBot="1" x14ac:dyDescent="0.3">
      <c r="A68" s="18" t="s">
        <v>125</v>
      </c>
      <c r="B68" s="6"/>
      <c r="C68" s="7" t="s">
        <v>19</v>
      </c>
      <c r="D68" s="3">
        <v>72</v>
      </c>
      <c r="E68" s="3"/>
      <c r="F68" s="3">
        <v>72</v>
      </c>
      <c r="G68" s="7">
        <v>72</v>
      </c>
      <c r="H68" s="3"/>
      <c r="I68" s="3"/>
      <c r="J68" s="3"/>
      <c r="K68" s="3"/>
      <c r="L68" s="3"/>
      <c r="M68" s="3"/>
      <c r="N68" s="3">
        <v>72</v>
      </c>
      <c r="O68" s="7"/>
      <c r="P68" s="7"/>
    </row>
    <row r="69" spans="1:16" s="8" customFormat="1" ht="33" customHeight="1" thickBot="1" x14ac:dyDescent="0.3">
      <c r="A69" s="40" t="s">
        <v>50</v>
      </c>
      <c r="B69" s="41" t="s">
        <v>127</v>
      </c>
      <c r="C69" s="3" t="s">
        <v>39</v>
      </c>
      <c r="D69" s="48">
        <v>270</v>
      </c>
      <c r="E69" s="7"/>
      <c r="F69" s="48">
        <f>F70+F75</f>
        <v>270</v>
      </c>
      <c r="G69" s="50">
        <f>G70+G75</f>
        <v>222</v>
      </c>
      <c r="H69" s="51"/>
      <c r="I69" s="51"/>
      <c r="J69" s="51"/>
      <c r="K69" s="51"/>
      <c r="L69" s="51"/>
      <c r="M69" s="51"/>
      <c r="N69" s="51">
        <f>F69</f>
        <v>270</v>
      </c>
      <c r="O69" s="7"/>
      <c r="P69" s="7"/>
    </row>
    <row r="70" spans="1:16" s="8" customFormat="1" ht="50.25" customHeight="1" thickBot="1" x14ac:dyDescent="0.3">
      <c r="A70" s="18" t="s">
        <v>128</v>
      </c>
      <c r="B70" s="6" t="s">
        <v>51</v>
      </c>
      <c r="C70" s="7" t="s">
        <v>19</v>
      </c>
      <c r="D70" s="3">
        <v>126</v>
      </c>
      <c r="E70" s="3"/>
      <c r="F70" s="3">
        <v>126</v>
      </c>
      <c r="G70" s="7">
        <v>78</v>
      </c>
      <c r="H70" s="7"/>
      <c r="I70" s="7"/>
      <c r="J70" s="7"/>
      <c r="K70" s="7"/>
      <c r="L70" s="7"/>
      <c r="M70" s="7"/>
      <c r="N70" s="3">
        <v>126</v>
      </c>
      <c r="O70" s="7"/>
      <c r="P70" s="7"/>
    </row>
    <row r="71" spans="1:16" s="8" customFormat="1" ht="19.5" customHeight="1" thickBot="1" x14ac:dyDescent="0.3">
      <c r="A71" s="18"/>
      <c r="B71" s="6" t="s">
        <v>154</v>
      </c>
      <c r="C71" s="7"/>
      <c r="D71" s="3"/>
      <c r="E71" s="3"/>
      <c r="F71" s="3">
        <v>38</v>
      </c>
      <c r="G71" s="7">
        <v>24</v>
      </c>
      <c r="H71" s="7"/>
      <c r="I71" s="7"/>
      <c r="J71" s="7"/>
      <c r="K71" s="7"/>
      <c r="L71" s="7"/>
      <c r="M71" s="7"/>
      <c r="N71" s="3">
        <v>38</v>
      </c>
      <c r="O71" s="7"/>
      <c r="P71" s="7"/>
    </row>
    <row r="72" spans="1:16" s="8" customFormat="1" ht="17.25" customHeight="1" thickBot="1" x14ac:dyDescent="0.3">
      <c r="A72" s="18"/>
      <c r="B72" s="6" t="s">
        <v>155</v>
      </c>
      <c r="C72" s="7"/>
      <c r="D72" s="3"/>
      <c r="E72" s="3"/>
      <c r="F72" s="3">
        <v>20</v>
      </c>
      <c r="G72" s="7">
        <v>12</v>
      </c>
      <c r="H72" s="7"/>
      <c r="I72" s="7"/>
      <c r="J72" s="7"/>
      <c r="K72" s="7"/>
      <c r="L72" s="7"/>
      <c r="M72" s="7"/>
      <c r="N72" s="3">
        <v>20</v>
      </c>
      <c r="O72" s="7"/>
      <c r="P72" s="7"/>
    </row>
    <row r="73" spans="1:16" s="8" customFormat="1" ht="15.75" customHeight="1" thickBot="1" x14ac:dyDescent="0.3">
      <c r="A73" s="18"/>
      <c r="B73" s="6" t="s">
        <v>156</v>
      </c>
      <c r="C73" s="7"/>
      <c r="D73" s="3"/>
      <c r="E73" s="3"/>
      <c r="F73" s="3">
        <v>32</v>
      </c>
      <c r="G73" s="7">
        <v>18</v>
      </c>
      <c r="H73" s="7"/>
      <c r="I73" s="7"/>
      <c r="J73" s="7"/>
      <c r="K73" s="7"/>
      <c r="L73" s="7"/>
      <c r="M73" s="7"/>
      <c r="N73" s="3">
        <v>32</v>
      </c>
      <c r="O73" s="7"/>
      <c r="P73" s="7"/>
    </row>
    <row r="74" spans="1:16" s="8" customFormat="1" ht="15.75" customHeight="1" thickBot="1" x14ac:dyDescent="0.3">
      <c r="A74" s="18"/>
      <c r="B74" s="6" t="s">
        <v>157</v>
      </c>
      <c r="C74" s="7"/>
      <c r="D74" s="3"/>
      <c r="E74" s="3"/>
      <c r="F74" s="3">
        <v>36</v>
      </c>
      <c r="G74" s="7">
        <v>24</v>
      </c>
      <c r="H74" s="7"/>
      <c r="I74" s="7"/>
      <c r="J74" s="7"/>
      <c r="K74" s="7"/>
      <c r="L74" s="7"/>
      <c r="M74" s="7"/>
      <c r="N74" s="3">
        <v>36</v>
      </c>
      <c r="O74" s="7"/>
      <c r="P74" s="7"/>
    </row>
    <row r="75" spans="1:16" s="44" customFormat="1" ht="26.25" customHeight="1" thickBot="1" x14ac:dyDescent="0.3">
      <c r="A75" s="18" t="s">
        <v>129</v>
      </c>
      <c r="B75" s="6"/>
      <c r="C75" s="7" t="s">
        <v>19</v>
      </c>
      <c r="D75" s="3">
        <v>144</v>
      </c>
      <c r="E75" s="3"/>
      <c r="F75" s="3">
        <v>144</v>
      </c>
      <c r="G75" s="7">
        <v>144</v>
      </c>
      <c r="H75" s="7"/>
      <c r="I75" s="7"/>
      <c r="J75" s="7"/>
      <c r="K75" s="7"/>
      <c r="L75" s="7"/>
      <c r="M75" s="7"/>
      <c r="N75" s="3">
        <v>144</v>
      </c>
      <c r="O75" s="7"/>
      <c r="P75" s="7"/>
    </row>
    <row r="76" spans="1:16" s="72" customFormat="1" ht="26.25" customHeight="1" thickBot="1" x14ac:dyDescent="0.3">
      <c r="A76" s="18"/>
      <c r="B76" s="6" t="s">
        <v>158</v>
      </c>
      <c r="C76" s="7"/>
      <c r="D76" s="3"/>
      <c r="E76" s="3"/>
      <c r="F76" s="3">
        <v>72</v>
      </c>
      <c r="G76" s="7"/>
      <c r="H76" s="7"/>
      <c r="I76" s="7"/>
      <c r="J76" s="7"/>
      <c r="K76" s="7"/>
      <c r="L76" s="7"/>
      <c r="M76" s="7"/>
      <c r="N76" s="3">
        <v>72</v>
      </c>
      <c r="O76" s="7"/>
      <c r="P76" s="7"/>
    </row>
    <row r="77" spans="1:16" s="72" customFormat="1" ht="26.25" customHeight="1" thickBot="1" x14ac:dyDescent="0.3">
      <c r="A77" s="18"/>
      <c r="B77" s="6" t="s">
        <v>159</v>
      </c>
      <c r="C77" s="7"/>
      <c r="D77" s="3"/>
      <c r="E77" s="3"/>
      <c r="F77" s="3">
        <v>72</v>
      </c>
      <c r="G77" s="7"/>
      <c r="H77" s="7"/>
      <c r="I77" s="7"/>
      <c r="J77" s="7"/>
      <c r="K77" s="7"/>
      <c r="L77" s="7"/>
      <c r="M77" s="7"/>
      <c r="N77" s="3">
        <v>72</v>
      </c>
      <c r="O77" s="7"/>
      <c r="P77" s="7"/>
    </row>
    <row r="78" spans="1:16" s="8" customFormat="1" ht="51" customHeight="1" thickBot="1" x14ac:dyDescent="0.3">
      <c r="A78" s="40" t="s">
        <v>52</v>
      </c>
      <c r="B78" s="41" t="s">
        <v>130</v>
      </c>
      <c r="C78" s="3" t="s">
        <v>39</v>
      </c>
      <c r="D78" s="48">
        <v>362</v>
      </c>
      <c r="E78" s="3"/>
      <c r="F78" s="48">
        <f>F79+F80+F81</f>
        <v>362</v>
      </c>
      <c r="G78" s="48">
        <f>SUM(G79:G81)</f>
        <v>288</v>
      </c>
      <c r="H78" s="49"/>
      <c r="I78" s="49"/>
      <c r="J78" s="49"/>
      <c r="K78" s="49"/>
      <c r="L78" s="49"/>
      <c r="M78" s="48">
        <f>F78</f>
        <v>362</v>
      </c>
      <c r="N78" s="7"/>
      <c r="O78" s="7"/>
      <c r="P78" s="7"/>
    </row>
    <row r="79" spans="1:16" s="8" customFormat="1" ht="24.75" customHeight="1" thickBot="1" x14ac:dyDescent="0.3">
      <c r="A79" s="20" t="s">
        <v>131</v>
      </c>
      <c r="B79" s="45" t="s">
        <v>137</v>
      </c>
      <c r="C79" s="17" t="s">
        <v>72</v>
      </c>
      <c r="D79" s="66">
        <v>134</v>
      </c>
      <c r="E79" s="66"/>
      <c r="F79" s="66">
        <v>134</v>
      </c>
      <c r="G79" s="17">
        <v>90</v>
      </c>
      <c r="H79" s="17"/>
      <c r="I79" s="17"/>
      <c r="J79" s="17"/>
      <c r="K79" s="17"/>
      <c r="L79" s="17"/>
      <c r="M79" s="66">
        <v>134</v>
      </c>
      <c r="N79" s="17"/>
      <c r="O79" s="17"/>
      <c r="P79" s="17"/>
    </row>
    <row r="80" spans="1:16" s="8" customFormat="1" ht="29.25" customHeight="1" thickBot="1" x14ac:dyDescent="0.3">
      <c r="A80" s="20" t="s">
        <v>135</v>
      </c>
      <c r="B80" s="45" t="s">
        <v>136</v>
      </c>
      <c r="C80" s="17" t="s">
        <v>72</v>
      </c>
      <c r="D80" s="66">
        <v>84</v>
      </c>
      <c r="E80" s="66"/>
      <c r="F80" s="66">
        <v>84</v>
      </c>
      <c r="G80" s="17">
        <v>54</v>
      </c>
      <c r="H80" s="17"/>
      <c r="I80" s="17"/>
      <c r="J80" s="17"/>
      <c r="K80" s="17"/>
      <c r="L80" s="17"/>
      <c r="M80" s="66">
        <v>84</v>
      </c>
      <c r="N80" s="17"/>
      <c r="O80" s="17"/>
      <c r="P80" s="17"/>
    </row>
    <row r="81" spans="1:17" s="8" customFormat="1" ht="34.5" customHeight="1" thickBot="1" x14ac:dyDescent="0.3">
      <c r="A81" s="20" t="s">
        <v>53</v>
      </c>
      <c r="B81" s="45"/>
      <c r="C81" s="17" t="s">
        <v>19</v>
      </c>
      <c r="D81" s="66">
        <v>144</v>
      </c>
      <c r="E81" s="66"/>
      <c r="F81" s="66">
        <v>144</v>
      </c>
      <c r="G81" s="17">
        <v>144</v>
      </c>
      <c r="H81" s="17"/>
      <c r="I81" s="17"/>
      <c r="J81" s="17"/>
      <c r="K81" s="17"/>
      <c r="L81" s="17"/>
      <c r="M81" s="66">
        <v>144</v>
      </c>
      <c r="N81" s="17"/>
      <c r="O81" s="17"/>
      <c r="P81" s="17"/>
    </row>
    <row r="82" spans="1:17" s="8" customFormat="1" ht="27" customHeight="1" thickBot="1" x14ac:dyDescent="0.3">
      <c r="A82" s="46" t="s">
        <v>54</v>
      </c>
      <c r="B82" s="47" t="s">
        <v>132</v>
      </c>
      <c r="C82" s="66" t="s">
        <v>39</v>
      </c>
      <c r="D82" s="52">
        <v>128</v>
      </c>
      <c r="E82" s="66"/>
      <c r="F82" s="52">
        <v>128</v>
      </c>
      <c r="G82" s="54">
        <f>G83+G84</f>
        <v>114</v>
      </c>
      <c r="H82" s="53"/>
      <c r="I82" s="53"/>
      <c r="J82" s="53"/>
      <c r="K82" s="53"/>
      <c r="L82" s="53"/>
      <c r="M82" s="53"/>
      <c r="N82" s="54">
        <f>F82</f>
        <v>128</v>
      </c>
      <c r="O82" s="17"/>
      <c r="P82" s="17"/>
    </row>
    <row r="83" spans="1:17" s="8" customFormat="1" ht="27" customHeight="1" thickBot="1" x14ac:dyDescent="0.3">
      <c r="A83" s="20" t="s">
        <v>133</v>
      </c>
      <c r="B83" s="45" t="s">
        <v>134</v>
      </c>
      <c r="C83" s="17" t="s">
        <v>19</v>
      </c>
      <c r="D83" s="66">
        <v>56</v>
      </c>
      <c r="E83" s="66"/>
      <c r="F83" s="66">
        <v>56</v>
      </c>
      <c r="G83" s="17">
        <v>42</v>
      </c>
      <c r="H83" s="17"/>
      <c r="I83" s="17"/>
      <c r="J83" s="17"/>
      <c r="K83" s="17"/>
      <c r="L83" s="17"/>
      <c r="M83" s="17"/>
      <c r="N83" s="17">
        <v>56</v>
      </c>
      <c r="O83" s="17"/>
      <c r="P83" s="17"/>
    </row>
    <row r="84" spans="1:17" s="8" customFormat="1" ht="25.5" customHeight="1" thickBot="1" x14ac:dyDescent="0.3">
      <c r="A84" s="18" t="s">
        <v>55</v>
      </c>
      <c r="B84" s="6"/>
      <c r="C84" s="7" t="s">
        <v>19</v>
      </c>
      <c r="D84" s="3">
        <v>72</v>
      </c>
      <c r="E84" s="3"/>
      <c r="F84" s="3">
        <v>72</v>
      </c>
      <c r="G84" s="7">
        <v>72</v>
      </c>
      <c r="H84" s="7"/>
      <c r="I84" s="7"/>
      <c r="J84" s="7"/>
      <c r="K84" s="7"/>
      <c r="L84" s="7"/>
      <c r="M84" s="7"/>
      <c r="N84" s="7">
        <v>72</v>
      </c>
      <c r="O84" s="7"/>
      <c r="P84" s="7"/>
    </row>
    <row r="85" spans="1:17" s="8" customFormat="1" ht="36" customHeight="1" thickBot="1" x14ac:dyDescent="0.3">
      <c r="A85" s="40" t="s">
        <v>57</v>
      </c>
      <c r="B85" s="41" t="s">
        <v>138</v>
      </c>
      <c r="C85" s="7" t="s">
        <v>19</v>
      </c>
      <c r="D85" s="48">
        <v>144</v>
      </c>
      <c r="E85" s="7"/>
      <c r="F85" s="48">
        <v>144</v>
      </c>
      <c r="G85" s="3">
        <v>144</v>
      </c>
      <c r="H85" s="7"/>
      <c r="I85" s="7"/>
      <c r="J85" s="7"/>
      <c r="K85" s="7"/>
      <c r="L85" s="7"/>
      <c r="M85" s="7"/>
      <c r="N85" s="51">
        <v>144</v>
      </c>
      <c r="O85" s="7"/>
      <c r="P85" s="7"/>
    </row>
    <row r="86" spans="1:17" s="8" customFormat="1" ht="28.5" customHeight="1" thickBot="1" x14ac:dyDescent="0.3">
      <c r="A86" s="40" t="s">
        <v>58</v>
      </c>
      <c r="B86" s="41" t="s">
        <v>146</v>
      </c>
      <c r="C86" s="7"/>
      <c r="D86" s="48">
        <v>108</v>
      </c>
      <c r="E86" s="7"/>
      <c r="F86" s="48">
        <v>108</v>
      </c>
      <c r="G86" s="7"/>
      <c r="H86" s="7"/>
      <c r="I86" s="7"/>
      <c r="J86" s="7"/>
      <c r="K86" s="7"/>
      <c r="L86" s="7"/>
      <c r="M86" s="7"/>
      <c r="N86" s="51">
        <v>108</v>
      </c>
      <c r="O86" s="7"/>
      <c r="P86" s="7"/>
    </row>
    <row r="87" spans="1:17" ht="19.5" customHeight="1" thickBot="1" x14ac:dyDescent="0.3">
      <c r="A87" s="40" t="s">
        <v>88</v>
      </c>
      <c r="B87" s="41" t="s">
        <v>69</v>
      </c>
      <c r="C87" s="7"/>
      <c r="D87" s="48">
        <v>270</v>
      </c>
      <c r="E87" s="7"/>
      <c r="F87" s="48">
        <f>I87+J87+K87+L87+M87+N87</f>
        <v>270</v>
      </c>
      <c r="G87" s="7"/>
      <c r="H87" s="7"/>
      <c r="I87" s="51">
        <v>36</v>
      </c>
      <c r="J87" s="51">
        <v>54</v>
      </c>
      <c r="K87" s="51">
        <v>18</v>
      </c>
      <c r="L87" s="51">
        <v>36</v>
      </c>
      <c r="M87" s="51">
        <v>54</v>
      </c>
      <c r="N87" s="51">
        <v>72</v>
      </c>
      <c r="O87" s="7"/>
      <c r="P87" s="7"/>
    </row>
    <row r="88" spans="1:17" ht="16.5" thickBot="1" x14ac:dyDescent="0.3">
      <c r="A88" s="18"/>
      <c r="B88" s="68" t="s">
        <v>147</v>
      </c>
      <c r="C88" s="7"/>
      <c r="D88" s="48">
        <v>4464</v>
      </c>
      <c r="E88" s="7"/>
      <c r="F88" s="48">
        <f>F12+F21+F34+F46+F66+F69+F78+F82+F85+F86+F87</f>
        <v>4464</v>
      </c>
      <c r="G88" s="7"/>
      <c r="H88" s="7"/>
      <c r="I88" s="3">
        <f>I12+I21+I87</f>
        <v>612</v>
      </c>
      <c r="J88" s="3">
        <f>J12+J21+J34+J46+J87</f>
        <v>864</v>
      </c>
      <c r="K88" s="3">
        <f>K12+K46+K87</f>
        <v>630</v>
      </c>
      <c r="L88" s="3">
        <f>L12+L46+L87</f>
        <v>882</v>
      </c>
      <c r="M88" s="3">
        <f>M12+M46+M78+M87</f>
        <v>612</v>
      </c>
      <c r="N88" s="3">
        <f>N66+N69+N82+N85+N86+N87+N12</f>
        <v>864</v>
      </c>
      <c r="O88" s="7"/>
      <c r="P88" s="7"/>
    </row>
    <row r="89" spans="1:17" ht="25.5" customHeight="1" x14ac:dyDescent="0.25">
      <c r="A89" s="80"/>
      <c r="B89" s="81"/>
      <c r="C89" s="81"/>
      <c r="D89" s="81"/>
      <c r="E89" s="82"/>
      <c r="F89" s="86"/>
      <c r="G89" s="80" t="s">
        <v>151</v>
      </c>
      <c r="H89" s="82"/>
      <c r="I89" s="78">
        <v>12</v>
      </c>
      <c r="J89" s="78">
        <v>11</v>
      </c>
      <c r="K89" s="78">
        <v>8</v>
      </c>
      <c r="L89" s="78">
        <v>6</v>
      </c>
      <c r="M89" s="78">
        <v>5</v>
      </c>
      <c r="N89" s="78">
        <v>5</v>
      </c>
      <c r="O89" s="78"/>
      <c r="P89" s="78"/>
    </row>
    <row r="90" spans="1:17" ht="25.5" customHeight="1" thickBot="1" x14ac:dyDescent="0.3">
      <c r="A90" s="80"/>
      <c r="B90" s="81"/>
      <c r="C90" s="81"/>
      <c r="D90" s="81"/>
      <c r="E90" s="82"/>
      <c r="F90" s="86"/>
      <c r="G90" s="88"/>
      <c r="H90" s="89"/>
      <c r="I90" s="79"/>
      <c r="J90" s="79"/>
      <c r="K90" s="79"/>
      <c r="L90" s="79"/>
      <c r="M90" s="79"/>
      <c r="N90" s="79"/>
      <c r="O90" s="79"/>
      <c r="P90" s="79"/>
    </row>
    <row r="91" spans="1:17" ht="25.5" customHeight="1" thickBot="1" x14ac:dyDescent="0.3">
      <c r="A91" s="80"/>
      <c r="B91" s="81"/>
      <c r="C91" s="81"/>
      <c r="D91" s="81"/>
      <c r="E91" s="82"/>
      <c r="F91" s="86"/>
      <c r="G91" s="83" t="s">
        <v>59</v>
      </c>
      <c r="H91" s="84"/>
      <c r="I91" s="75"/>
      <c r="J91" s="75" t="s">
        <v>60</v>
      </c>
      <c r="K91" s="75"/>
      <c r="L91" s="75"/>
      <c r="M91" s="75"/>
      <c r="N91" s="75"/>
      <c r="O91" s="75"/>
      <c r="P91" s="75"/>
    </row>
    <row r="92" spans="1:17" ht="38.25" customHeight="1" thickBot="1" x14ac:dyDescent="0.3">
      <c r="A92" s="80"/>
      <c r="B92" s="81"/>
      <c r="C92" s="81"/>
      <c r="D92" s="81"/>
      <c r="E92" s="82"/>
      <c r="F92" s="86"/>
      <c r="G92" s="83" t="s">
        <v>61</v>
      </c>
      <c r="H92" s="84"/>
      <c r="I92" s="75"/>
      <c r="J92" s="75" t="s">
        <v>149</v>
      </c>
      <c r="K92" s="75" t="s">
        <v>60</v>
      </c>
      <c r="L92" s="75" t="s">
        <v>150</v>
      </c>
      <c r="M92" s="75" t="s">
        <v>62</v>
      </c>
      <c r="N92" s="75" t="s">
        <v>150</v>
      </c>
      <c r="O92" s="75"/>
      <c r="P92" s="75"/>
      <c r="Q92" s="33"/>
    </row>
    <row r="93" spans="1:17" ht="25.5" customHeight="1" thickBot="1" x14ac:dyDescent="0.3">
      <c r="A93" s="80"/>
      <c r="B93" s="81"/>
      <c r="C93" s="81"/>
      <c r="D93" s="81"/>
      <c r="E93" s="82"/>
      <c r="F93" s="86"/>
      <c r="G93" s="83" t="s">
        <v>63</v>
      </c>
      <c r="H93" s="84"/>
      <c r="I93" s="75"/>
      <c r="J93" s="75"/>
      <c r="K93" s="75"/>
      <c r="L93" s="75"/>
      <c r="M93" s="75"/>
      <c r="N93" s="75" t="s">
        <v>62</v>
      </c>
      <c r="O93" s="75"/>
      <c r="P93" s="75"/>
      <c r="Q93" s="33"/>
    </row>
    <row r="94" spans="1:17" ht="16.5" thickBot="1" x14ac:dyDescent="0.3">
      <c r="A94" s="90" t="s">
        <v>148</v>
      </c>
      <c r="B94" s="91"/>
      <c r="C94" s="91"/>
      <c r="D94" s="91"/>
      <c r="E94" s="92"/>
      <c r="F94" s="86"/>
      <c r="G94" s="83" t="s">
        <v>64</v>
      </c>
      <c r="H94" s="84"/>
      <c r="I94" s="23">
        <v>2</v>
      </c>
      <c r="J94" s="24">
        <v>3</v>
      </c>
      <c r="K94" s="24">
        <v>1</v>
      </c>
      <c r="L94" s="24">
        <v>2</v>
      </c>
      <c r="M94" s="24">
        <v>3</v>
      </c>
      <c r="N94" s="24">
        <v>4</v>
      </c>
      <c r="O94" s="24"/>
      <c r="P94" s="24"/>
    </row>
    <row r="95" spans="1:17" ht="16.5" thickBot="1" x14ac:dyDescent="0.3">
      <c r="A95" s="80"/>
      <c r="B95" s="81"/>
      <c r="C95" s="81"/>
      <c r="D95" s="81"/>
      <c r="E95" s="82"/>
      <c r="F95" s="86"/>
      <c r="G95" s="83" t="s">
        <v>65</v>
      </c>
      <c r="H95" s="84"/>
      <c r="I95" s="24">
        <v>5</v>
      </c>
      <c r="J95" s="24">
        <v>5</v>
      </c>
      <c r="K95" s="24">
        <v>2</v>
      </c>
      <c r="L95" s="24">
        <v>5</v>
      </c>
      <c r="M95" s="24">
        <v>2</v>
      </c>
      <c r="N95" s="24">
        <v>6</v>
      </c>
      <c r="O95" s="24"/>
      <c r="P95" s="24"/>
    </row>
    <row r="96" spans="1:17" ht="16.5" thickBot="1" x14ac:dyDescent="0.3">
      <c r="A96" s="115"/>
      <c r="B96" s="116"/>
      <c r="C96" s="116"/>
      <c r="D96" s="116"/>
      <c r="E96" s="117"/>
      <c r="F96" s="87"/>
      <c r="G96" s="83" t="s">
        <v>66</v>
      </c>
      <c r="H96" s="84"/>
      <c r="I96" s="23">
        <v>2</v>
      </c>
      <c r="J96" s="24">
        <v>3</v>
      </c>
      <c r="K96" s="24"/>
      <c r="L96" s="24"/>
      <c r="M96" s="24"/>
      <c r="N96" s="24"/>
      <c r="O96" s="24"/>
      <c r="P96" s="24"/>
    </row>
    <row r="97" spans="1:16" ht="16.5" thickBot="1" x14ac:dyDescent="0.3">
      <c r="A97" s="35"/>
      <c r="B97" s="35"/>
      <c r="C97" s="36"/>
      <c r="D97" s="36"/>
      <c r="E97" s="38"/>
      <c r="F97" s="37"/>
      <c r="G97" s="83" t="s">
        <v>73</v>
      </c>
      <c r="H97" s="84"/>
      <c r="I97" s="23"/>
      <c r="J97" s="24"/>
      <c r="K97" s="24">
        <v>1</v>
      </c>
      <c r="L97" s="24">
        <v>1</v>
      </c>
      <c r="M97" s="24"/>
      <c r="N97" s="24"/>
      <c r="O97" s="24"/>
      <c r="P97" s="24"/>
    </row>
    <row r="98" spans="1:16" x14ac:dyDescent="0.25">
      <c r="M98" s="34"/>
      <c r="N98" s="34"/>
    </row>
    <row r="99" spans="1:16" x14ac:dyDescent="0.25">
      <c r="F99" t="s">
        <v>161</v>
      </c>
      <c r="G99">
        <f>G36+G44+G45+G48+G50+G52+G54+G56+G58+G68+G75+G81+G84+G85</f>
        <v>1116</v>
      </c>
      <c r="M99" s="34"/>
      <c r="N99" s="34"/>
    </row>
    <row r="100" spans="1:16" x14ac:dyDescent="0.25">
      <c r="F100" t="s">
        <v>162</v>
      </c>
      <c r="G100">
        <f>G12+G21+G33</f>
        <v>2790</v>
      </c>
      <c r="M100" s="34"/>
      <c r="N100" s="34"/>
    </row>
    <row r="101" spans="1:16" x14ac:dyDescent="0.25">
      <c r="M101" s="34"/>
      <c r="N101" s="34"/>
    </row>
    <row r="102" spans="1:16" x14ac:dyDescent="0.25">
      <c r="M102" s="34"/>
      <c r="N102" s="34"/>
    </row>
    <row r="103" spans="1:16" x14ac:dyDescent="0.25">
      <c r="M103" s="34"/>
      <c r="N103" s="34"/>
    </row>
    <row r="104" spans="1:16" x14ac:dyDescent="0.25">
      <c r="M104" s="34"/>
      <c r="N104" s="34"/>
    </row>
    <row r="105" spans="1:16" x14ac:dyDescent="0.25">
      <c r="M105" s="34"/>
      <c r="N105" s="34"/>
    </row>
    <row r="106" spans="1:16" x14ac:dyDescent="0.25">
      <c r="M106" s="34"/>
      <c r="N106" s="34"/>
    </row>
    <row r="107" spans="1:16" x14ac:dyDescent="0.25">
      <c r="M107" s="34"/>
      <c r="N107" s="34"/>
    </row>
    <row r="108" spans="1:16" x14ac:dyDescent="0.25">
      <c r="M108" s="34"/>
      <c r="N108" s="34"/>
    </row>
    <row r="109" spans="1:16" x14ac:dyDescent="0.25">
      <c r="M109" s="34"/>
      <c r="N109" s="34"/>
    </row>
    <row r="110" spans="1:16" x14ac:dyDescent="0.25">
      <c r="M110" s="34"/>
      <c r="N110" s="34"/>
    </row>
    <row r="111" spans="1:16" x14ac:dyDescent="0.25">
      <c r="M111" s="34"/>
      <c r="N111" s="34"/>
    </row>
    <row r="112" spans="1:16" x14ac:dyDescent="0.25">
      <c r="M112" s="34"/>
      <c r="N112" s="34"/>
    </row>
    <row r="113" spans="13:14" x14ac:dyDescent="0.25">
      <c r="M113" s="34"/>
      <c r="N113" s="34"/>
    </row>
    <row r="114" spans="13:14" x14ac:dyDescent="0.25">
      <c r="M114" s="34"/>
      <c r="N114" s="34"/>
    </row>
    <row r="115" spans="13:14" x14ac:dyDescent="0.25">
      <c r="M115" s="34"/>
      <c r="N115" s="34"/>
    </row>
    <row r="116" spans="13:14" x14ac:dyDescent="0.25">
      <c r="M116" s="34"/>
      <c r="N116" s="34"/>
    </row>
    <row r="117" spans="13:14" x14ac:dyDescent="0.25">
      <c r="M117" s="34"/>
      <c r="N117" s="34"/>
    </row>
    <row r="118" spans="13:14" x14ac:dyDescent="0.25">
      <c r="M118" s="34"/>
      <c r="N118" s="34"/>
    </row>
    <row r="119" spans="13:14" x14ac:dyDescent="0.25">
      <c r="M119" s="34"/>
      <c r="N119" s="34"/>
    </row>
  </sheetData>
  <mergeCells count="42">
    <mergeCell ref="G97:H97"/>
    <mergeCell ref="A93:E93"/>
    <mergeCell ref="G93:H93"/>
    <mergeCell ref="A94:E94"/>
    <mergeCell ref="G94:H94"/>
    <mergeCell ref="A95:E95"/>
    <mergeCell ref="G95:H95"/>
    <mergeCell ref="L89:L90"/>
    <mergeCell ref="M89:M90"/>
    <mergeCell ref="N89:N90"/>
    <mergeCell ref="O89:O90"/>
    <mergeCell ref="P89:P90"/>
    <mergeCell ref="A92:E92"/>
    <mergeCell ref="G92:H92"/>
    <mergeCell ref="A90:E90"/>
    <mergeCell ref="A89:E89"/>
    <mergeCell ref="F89:F96"/>
    <mergeCell ref="G89:H90"/>
    <mergeCell ref="A96:E96"/>
    <mergeCell ref="G96:H96"/>
    <mergeCell ref="A3:A10"/>
    <mergeCell ref="B3:B10"/>
    <mergeCell ref="C3:C10"/>
    <mergeCell ref="D3:H4"/>
    <mergeCell ref="I3:P3"/>
    <mergeCell ref="I4:P4"/>
    <mergeCell ref="D5:D10"/>
    <mergeCell ref="E5:E10"/>
    <mergeCell ref="F5:H5"/>
    <mergeCell ref="I5:J5"/>
    <mergeCell ref="J89:J90"/>
    <mergeCell ref="K89:K90"/>
    <mergeCell ref="A91:E91"/>
    <mergeCell ref="G91:H91"/>
    <mergeCell ref="I89:I90"/>
    <mergeCell ref="K5:L5"/>
    <mergeCell ref="M5:N5"/>
    <mergeCell ref="O5:P5"/>
    <mergeCell ref="F6:F10"/>
    <mergeCell ref="G6:H6"/>
    <mergeCell ref="G7:G10"/>
    <mergeCell ref="H7:H10"/>
  </mergeCells>
  <pageMargins left="0.31496062992125984" right="0.19685039370078741" top="0.74803149606299213" bottom="0.74803149606299213" header="0.31496062992125984" footer="0.31496062992125984"/>
  <pageSetup paperSize="9" scale="75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01.09.24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2024-03-18T06:28:32Z</cp:lastPrinted>
  <dcterms:created xsi:type="dcterms:W3CDTF">2017-05-18T11:19:59Z</dcterms:created>
  <dcterms:modified xsi:type="dcterms:W3CDTF">2024-06-19T09:04:07Z</dcterms:modified>
</cp:coreProperties>
</file>